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00 Index" sheetId="1" state="visible" r:id="rId1"/>
    <sheet name="B01 Summary" sheetId="2" state="visible" r:id="rId2"/>
    <sheet name="RP Review Points" sheetId="3" state="visible" r:id="rId3"/>
    <sheet name="T01 Trial Balance" sheetId="4" state="visible" r:id="rId4"/>
    <sheet name="T10 Tax Calc" sheetId="5" state="visible" r:id="rId5"/>
    <sheet name="T30 Franking Account" sheetId="6" state="visible" r:id="rId6"/>
    <sheet name="T40 Div7A Loans" sheetId="7" state="visible" r:id="rId7"/>
    <sheet name="T50 Income Tax Rec" sheetId="8" state="visible" r:id="rId8"/>
    <sheet name="T60 BAS &amp; GST Rec" sheetId="9" state="visible" r:id="rId9"/>
    <sheet name="D10 Dividends Paid" sheetId="10" state="visible" r:id="rId10"/>
    <sheet name="A10a Cashbook" sheetId="11" state="visible" r:id="rId11"/>
    <sheet name="A10b Cashbook" sheetId="12" state="hidden" r:id="rId12"/>
    <sheet name="I01 Investment Summary" sheetId="13" state="visible" r:id="rId13"/>
    <sheet name="I10 Dividends" sheetId="14" state="visible" r:id="rId14"/>
    <sheet name="I20 Fund Distributions" sheetId="15" state="visible" r:id="rId15"/>
    <sheet name="C10 CGT Summary" sheetId="16" state="visible" r:id="rId16"/>
    <sheet name="C20 Cost Base" sheetId="17" state="visible" r:id="rId17"/>
    <sheet name="L01 Losses" sheetId="18" state="visible" r:id="rId18"/>
    <sheet name="A20 Creditors" sheetId="19" state="visible" r:id="rId19"/>
    <sheet name="T02 Manual Jnls" sheetId="20" state="visible" r:id="rId20"/>
    <sheet name="F01 HP Schedule" sheetId="21" state="hidden" r:id="rId21"/>
    <sheet name="TTR Return Labels" sheetId="22" state="visible" r:id="rId22"/>
    <sheet name="RT Rates" sheetId="23" state="hidden" r:id="rId23"/>
  </sheets>
  <definedNames/>
  <calcPr calcId="124519" fullCalcOnLoad="1"/>
</workbook>
</file>

<file path=xl/styles.xml><?xml version="1.0" encoding="utf-8"?>
<styleSheet xmlns="http://schemas.openxmlformats.org/spreadsheetml/2006/main">
  <numFmts count="8">
    <numFmt numFmtId="164" formatCode="#,##0;(#,##0);&quot;-&quot;"/>
    <numFmt numFmtId="165" formatCode="0;;&quot;–&quot;"/>
    <numFmt numFmtId="166" formatCode="#,##0.##;(#,##0.##);&quot;-&quot;"/>
    <numFmt numFmtId="167" formatCode="dd/mm/yyyy"/>
    <numFmt numFmtId="168" formatCode="#,##0.##"/>
    <numFmt numFmtId="169" formatCode="[&gt;=0.005]#,##0.##;[&lt;=-0.005]\(#,##0.##\);\-"/>
    <numFmt numFmtId="170" formatCode="[&gt;=0.005]#,##0.00;[&lt;=-0.005]\(#,##0.00\);\-"/>
    <numFmt numFmtId="171" formatCode="[&gt;=0.005]#,##0.00;[&lt;=-0.005]\(#,##0.00\);&quot;&quot;"/>
  </numFmts>
  <fonts count="29">
    <font>
      <name val="Calibri"/>
      <family val="2"/>
      <color theme="1"/>
      <sz val="11"/>
      <scheme val="minor"/>
    </font>
    <font>
      <name val="Arial"/>
      <b val="1"/>
      <color rgb="00FFFFFF"/>
      <sz val="10"/>
    </font>
    <font>
      <name val="Arial"/>
      <sz val="10"/>
    </font>
    <font>
      <name val="Arial"/>
      <color rgb="000000CC"/>
      <sz val="10"/>
    </font>
    <font>
      <name val="Arial"/>
      <i val="1"/>
      <color rgb="006B7280"/>
      <sz val="9"/>
    </font>
    <font>
      <name val="Arial"/>
      <b val="1"/>
      <color rgb="00FFFFFF"/>
      <sz val="13"/>
    </font>
    <font>
      <name val="Arial"/>
      <b val="1"/>
      <color rgb="00008000"/>
      <sz val="10"/>
    </font>
    <font>
      <name val="Arial"/>
      <b val="1"/>
      <sz val="10"/>
    </font>
    <font>
      <name val="Arial"/>
      <b val="1"/>
      <color rgb="00B23B2C"/>
      <sz val="10"/>
    </font>
    <font>
      <name val="Arial"/>
      <color rgb="00008000"/>
      <sz val="10"/>
    </font>
    <font>
      <name val="Arial"/>
      <b val="1"/>
      <color rgb="00FFFFFF"/>
      <sz val="16"/>
    </font>
    <font>
      <name val="Arial"/>
      <color rgb="000563C1"/>
      <sz val="10"/>
      <u val="single"/>
    </font>
    <font>
      <name val="Arial"/>
      <color rgb="FF000000"/>
      <sz val="10"/>
    </font>
    <font>
      <name val="Arial"/>
      <b val="1"/>
      <color rgb="FFFFFFFF"/>
      <sz val="10"/>
    </font>
    <font>
      <name val="Arial"/>
      <color rgb="FF0000CC"/>
      <sz val="10"/>
    </font>
    <font>
      <name val="Arial"/>
      <b val="1"/>
      <color rgb="FF000000"/>
      <sz val="10"/>
    </font>
    <font>
      <name val="Arial"/>
      <i val="1"/>
      <color rgb="FF6B7280"/>
      <sz val="9"/>
    </font>
    <font>
      <name val="Arial"/>
      <b val="1"/>
      <color rgb="FFB23B2C"/>
      <sz val="10"/>
    </font>
    <font>
      <name val="Arial"/>
      <b val="1"/>
      <i val="1"/>
      <color rgb="006B7280"/>
      <sz val="9"/>
    </font>
    <font>
      <name val="Calibri"/>
      <b val="1"/>
      <color theme="1"/>
      <sz val="11"/>
    </font>
    <font>
      <name val="Arial"/>
      <b val="1"/>
      <color rgb="FFFFFFFF"/>
      <sz val="13"/>
    </font>
    <font>
      <name val="Arial"/>
      <i val="1"/>
      <sz val="9"/>
    </font>
    <font>
      <name val="Arial"/>
      <color rgb="FF6B7280"/>
      <sz val="10"/>
    </font>
    <font>
      <name val="Arial"/>
      <b val="1"/>
      <color rgb="FF6B7280"/>
      <sz val="10"/>
    </font>
    <font>
      <name val="Arial"/>
      <color theme="1"/>
      <sz val="10"/>
    </font>
    <font>
      <name val="Arial"/>
      <b val="1"/>
      <color theme="1"/>
      <sz val="10"/>
    </font>
    <font>
      <name val="Arial"/>
      <color rgb="FF000000"/>
      <sz val="11"/>
    </font>
    <font>
      <name val="Arial"/>
      <color rgb="FF000000"/>
      <sz val="10"/>
    </font>
    <font>
      <name val="Arial"/>
      <color rgb="FF008000"/>
      <sz val="10"/>
    </font>
  </fonts>
  <fills count="12">
    <fill>
      <patternFill/>
    </fill>
    <fill>
      <patternFill patternType="gray125"/>
    </fill>
    <fill>
      <patternFill patternType="solid">
        <fgColor rgb="0014213D"/>
      </patternFill>
    </fill>
    <fill>
      <patternFill patternType="solid">
        <fgColor rgb="0044506B"/>
      </patternFill>
    </fill>
    <fill>
      <patternFill patternType="solid">
        <fgColor rgb="00E7EAF0"/>
      </patternFill>
    </fill>
    <fill>
      <patternFill patternType="solid">
        <fgColor rgb="00F7F4EE"/>
      </patternFill>
    </fill>
    <fill>
      <patternFill patternType="solid">
        <fgColor rgb="00F4F6FA"/>
      </patternFill>
    </fill>
    <fill>
      <patternFill patternType="solid">
        <fgColor rgb="FF44506B"/>
      </patternFill>
    </fill>
    <fill>
      <patternFill patternType="solid">
        <fgColor rgb="FF14213D"/>
        <bgColor rgb="FF14213D"/>
      </patternFill>
    </fill>
    <fill>
      <patternFill patternType="solid">
        <fgColor rgb="FF44506B"/>
        <bgColor rgb="FF44506B"/>
      </patternFill>
    </fill>
    <fill>
      <patternFill patternType="solid">
        <fgColor rgb="FFF7F4EE"/>
        <bgColor rgb="FFF7F4EE"/>
      </patternFill>
    </fill>
    <fill>
      <patternFill patternType="solid">
        <fgColor rgb="FFE7EAF0"/>
        <bgColor rgb="FFE7EAF0"/>
      </patternFill>
    </fill>
  </fills>
  <borders count="17">
    <border>
      <left/>
      <right/>
      <top/>
      <bottom/>
      <diagonal/>
    </border>
    <border>
      <bottom style="medium">
        <color rgb="00ED5945"/>
      </bottom>
    </border>
    <border>
      <top style="thin">
        <color rgb="00C9CFDA"/>
      </top>
    </border>
    <border>
      <left style="thin">
        <color rgb="00D5DBE5"/>
      </left>
      <right style="thin">
        <color rgb="00D5DBE5"/>
      </right>
      <top style="thin">
        <color rgb="00D5DBE5"/>
      </top>
      <bottom style="thin">
        <color rgb="00D5DBE5"/>
      </bottom>
    </border>
    <border>
      <left/>
      <right/>
      <top/>
      <bottom style="medium">
        <color rgb="00ED5945"/>
      </bottom>
      <diagonal/>
    </border>
    <border>
      <left/>
      <right/>
      <top style="thin">
        <color rgb="00D5DBE5"/>
      </top>
      <bottom/>
      <diagonal/>
    </border>
    <border>
      <left/>
      <right style="thin">
        <color rgb="00D5DBE5"/>
      </right>
      <top style="thin">
        <color rgb="00D5DBE5"/>
      </top>
      <bottom/>
      <diagonal/>
    </border>
    <border>
      <left/>
      <right/>
      <top style="thin">
        <color rgb="00D5DBE5"/>
      </top>
      <bottom style="thin">
        <color rgb="00D5DBE5"/>
      </bottom>
      <diagonal/>
    </border>
    <border>
      <left/>
      <right style="thin">
        <color rgb="00D5DBE5"/>
      </right>
      <top style="thin">
        <color rgb="00D5DBE5"/>
      </top>
      <bottom style="thin">
        <color rgb="00D5DBE5"/>
      </bottom>
      <diagonal/>
    </border>
    <border>
      <right/>
      <bottom style="medium">
        <color rgb="00ED5945"/>
      </bottom>
    </border>
    <border>
      <left style="thin">
        <color rgb="00D5DBE5"/>
      </left>
      <right style="thin">
        <color rgb="00D5DBE5"/>
      </right>
      <top style="thin"/>
      <bottom style="double"/>
    </border>
    <border>
      <left/>
      <right/>
      <top style="thin"/>
      <bottom style="double"/>
    </border>
    <border/>
    <border>
      <bottom style="thin">
        <color rgb="FFD5DBE5"/>
      </bottom>
    </border>
    <border>
      <left/>
      <right/>
      <top/>
      <bottom style="thin">
        <color rgb="FFD5DBE5"/>
      </bottom>
      <diagonal/>
    </border>
    <border>
      <right/>
      <bottom style="thin">
        <color rgb="FFD5DBE5"/>
      </bottom>
    </border>
    <border>
      <right/>
      <bottom/>
    </border>
  </borders>
  <cellStyleXfs count="1">
    <xf numFmtId="0" fontId="0" fillId="0" borderId="0"/>
  </cellStyleXfs>
  <cellXfs count="265">
    <xf numFmtId="0" fontId="0" fillId="0" borderId="0" pivotButton="0" quotePrefix="0" xfId="0"/>
    <xf numFmtId="0" fontId="0" fillId="5" borderId="0" pivotButton="0" quotePrefix="0" xfId="0"/>
    <xf numFmtId="0" fontId="10" fillId="2" borderId="1" applyAlignment="1" pivotButton="0" quotePrefix="0" xfId="0">
      <alignment vertical="center" indent="1"/>
    </xf>
    <xf numFmtId="0" fontId="0" fillId="2" borderId="1" pivotButton="0" quotePrefix="0" xfId="0"/>
    <xf numFmtId="0" fontId="4" fillId="0" borderId="0" pivotButton="0" quotePrefix="0" xfId="0"/>
    <xf numFmtId="0" fontId="3" fillId="0" borderId="0" pivotButton="0" quotePrefix="0" xfId="0"/>
    <xf numFmtId="0" fontId="2" fillId="0" borderId="0" pivotButton="0" quotePrefix="0" xfId="0"/>
    <xf numFmtId="0" fontId="9" fillId="0" borderId="0" pivotButton="0" quotePrefix="0" xfId="0"/>
    <xf numFmtId="0" fontId="8" fillId="0" borderId="0" pivotButton="0" quotePrefix="0" xfId="0"/>
    <xf numFmtId="0" fontId="1" fillId="3" borderId="3" applyAlignment="1" pivotButton="0" quotePrefix="0" xfId="0">
      <alignment vertical="center" wrapText="1"/>
    </xf>
    <xf numFmtId="0" fontId="7" fillId="0" borderId="3" pivotButton="0" quotePrefix="0" xfId="0"/>
    <xf numFmtId="0" fontId="2" fillId="0" borderId="3" pivotButton="0" quotePrefix="0" xfId="0"/>
    <xf numFmtId="0" fontId="4" fillId="0" borderId="3" pivotButton="0" quotePrefix="0" xfId="0"/>
    <xf numFmtId="0" fontId="3" fillId="0" borderId="3" applyAlignment="1" pivotButton="0" quotePrefix="0" xfId="0">
      <alignment horizontal="center"/>
    </xf>
    <xf numFmtId="164" fontId="9" fillId="0" borderId="3" pivotButton="0" quotePrefix="0" xfId="0"/>
    <xf numFmtId="0" fontId="0" fillId="0" borderId="3" pivotButton="0" quotePrefix="0" xfId="0"/>
    <xf numFmtId="165" fontId="2" fillId="0" borderId="3" applyAlignment="1" pivotButton="0" quotePrefix="0" xfId="0">
      <alignment horizontal="center"/>
    </xf>
    <xf numFmtId="0" fontId="11" fillId="0" borderId="3" pivotButton="0" quotePrefix="0" xfId="0"/>
    <xf numFmtId="0" fontId="7" fillId="6" borderId="3" pivotButton="0" quotePrefix="0" xfId="0"/>
    <xf numFmtId="0" fontId="2" fillId="6" borderId="3" pivotButton="0" quotePrefix="0" xfId="0"/>
    <xf numFmtId="0" fontId="4" fillId="6" borderId="3" pivotButton="0" quotePrefix="0" xfId="0"/>
    <xf numFmtId="0" fontId="3" fillId="6" borderId="3" applyAlignment="1" pivotButton="0" quotePrefix="0" xfId="0">
      <alignment horizontal="center"/>
    </xf>
    <xf numFmtId="0" fontId="0" fillId="6" borderId="3" pivotButton="0" quotePrefix="0" xfId="0"/>
    <xf numFmtId="165" fontId="2" fillId="6" borderId="3" applyAlignment="1" pivotButton="0" quotePrefix="0" xfId="0">
      <alignment horizontal="center"/>
    </xf>
    <xf numFmtId="0" fontId="11" fillId="6" borderId="3" pivotButton="0" quotePrefix="0" xfId="0"/>
    <xf numFmtId="164" fontId="9" fillId="6" borderId="3" pivotButton="0" quotePrefix="0" xfId="0"/>
    <xf numFmtId="0" fontId="7" fillId="6" borderId="3" applyAlignment="1" pivotButton="0" quotePrefix="0" xfId="0">
      <alignment horizontal="center"/>
    </xf>
    <xf numFmtId="0" fontId="7" fillId="0" borderId="3" applyAlignment="1" pivotButton="0" quotePrefix="0" xfId="0">
      <alignment horizontal="center"/>
    </xf>
    <xf numFmtId="0" fontId="5" fillId="2" borderId="1" applyAlignment="1" pivotButton="0" quotePrefix="0" xfId="0">
      <alignment vertical="center" indent="1"/>
    </xf>
    <xf numFmtId="0" fontId="6" fillId="0" borderId="0" pivotButton="0" quotePrefix="0" xfId="0"/>
    <xf numFmtId="0" fontId="7" fillId="0" borderId="0" pivotButton="0" quotePrefix="0" xfId="0"/>
    <xf numFmtId="0" fontId="1" fillId="3" borderId="0" applyAlignment="1" pivotButton="0" quotePrefix="0" xfId="0">
      <alignment vertical="center" wrapText="1"/>
    </xf>
    <xf numFmtId="164" fontId="3" fillId="0" borderId="3" pivotButton="0" quotePrefix="0" xfId="0"/>
    <xf numFmtId="0" fontId="8" fillId="0" borderId="3" applyAlignment="1" pivotButton="0" quotePrefix="0" xfId="0">
      <alignment horizontal="center"/>
    </xf>
    <xf numFmtId="0" fontId="1" fillId="3" borderId="3" applyAlignment="1" pivotButton="0" quotePrefix="0" xfId="0">
      <alignment vertical="center" indent="1"/>
    </xf>
    <xf numFmtId="0" fontId="0" fillId="3" borderId="3" pivotButton="0" quotePrefix="0" xfId="0"/>
    <xf numFmtId="0" fontId="0" fillId="3" borderId="0" pivotButton="0" quotePrefix="0" xfId="0"/>
    <xf numFmtId="164" fontId="2" fillId="0" borderId="3" pivotButton="0" quotePrefix="0" xfId="0"/>
    <xf numFmtId="0" fontId="2" fillId="0" borderId="3" applyAlignment="1" pivotButton="0" quotePrefix="0" xfId="0">
      <alignment horizontal="center" vertical="top"/>
    </xf>
    <xf numFmtId="0" fontId="7" fillId="0" borderId="3" applyAlignment="1" pivotButton="0" quotePrefix="0" xfId="0">
      <alignment horizontal="center" vertical="top"/>
    </xf>
    <xf numFmtId="0" fontId="2" fillId="0" borderId="3" applyAlignment="1" pivotButton="0" quotePrefix="0" xfId="0">
      <alignment vertical="top" wrapText="1"/>
    </xf>
    <xf numFmtId="0" fontId="2" fillId="0" borderId="0" applyAlignment="1" pivotButton="0" quotePrefix="0" xfId="0">
      <alignment horizontal="center" vertical="top"/>
    </xf>
    <xf numFmtId="0" fontId="7" fillId="0" borderId="0" applyAlignment="1" pivotButton="0" quotePrefix="0" xfId="0">
      <alignment horizontal="center" vertical="top"/>
    </xf>
    <xf numFmtId="0" fontId="2" fillId="0" borderId="0" applyAlignment="1" pivotButton="0" quotePrefix="0" xfId="0">
      <alignment vertical="top" wrapText="1"/>
    </xf>
    <xf numFmtId="0" fontId="3" fillId="0" borderId="3" applyAlignment="1" pivotButton="0" quotePrefix="0" xfId="0">
      <alignment wrapText="1"/>
    </xf>
    <xf numFmtId="0" fontId="3" fillId="0" borderId="3" pivotButton="0" quotePrefix="0" xfId="0"/>
    <xf numFmtId="164" fontId="7" fillId="0" borderId="3" pivotButton="0" quotePrefix="0" xfId="0"/>
    <xf numFmtId="0" fontId="1" fillId="3" borderId="0" applyAlignment="1" pivotButton="0" quotePrefix="0" xfId="0">
      <alignment vertical="center" indent="1"/>
    </xf>
    <xf numFmtId="9" fontId="2" fillId="0" borderId="3" pivotButton="0" quotePrefix="0" xfId="0"/>
    <xf numFmtId="0" fontId="4" fillId="0" borderId="0" applyAlignment="1" pivotButton="0" quotePrefix="0" xfId="0">
      <alignment wrapText="1"/>
    </xf>
    <xf numFmtId="0" fontId="7" fillId="0" borderId="0" applyAlignment="1" pivotButton="0" quotePrefix="0" xfId="0">
      <alignment horizontal="center"/>
    </xf>
    <xf numFmtId="10" fontId="9" fillId="0" borderId="3" pivotButton="0" quotePrefix="0" xfId="0"/>
    <xf numFmtId="0" fontId="8" fillId="0" borderId="3" pivotButton="0" quotePrefix="0" xfId="0"/>
    <xf numFmtId="9" fontId="3" fillId="0" borderId="3" pivotButton="0" quotePrefix="0" xfId="0"/>
    <xf numFmtId="164" fontId="3" fillId="0" borderId="0" pivotButton="0" quotePrefix="0" xfId="0"/>
    <xf numFmtId="164" fontId="7" fillId="0" borderId="0" pivotButton="0" quotePrefix="0" xfId="0"/>
    <xf numFmtId="0" fontId="3" fillId="4" borderId="3" pivotButton="0" quotePrefix="0" xfId="0"/>
    <xf numFmtId="0" fontId="7" fillId="4" borderId="3" applyAlignment="1" pivotButton="0" quotePrefix="0" xfId="0">
      <alignment horizontal="center"/>
    </xf>
    <xf numFmtId="0" fontId="0" fillId="4" borderId="3" pivotButton="0" quotePrefix="0" xfId="0"/>
    <xf numFmtId="0" fontId="3" fillId="0" borderId="3" applyAlignment="1" pivotButton="0" quotePrefix="0" xfId="0">
      <alignment indent="1"/>
    </xf>
    <xf numFmtId="0" fontId="7" fillId="0" borderId="3" applyAlignment="1" pivotButton="0" quotePrefix="0" xfId="0">
      <alignment indent="1"/>
    </xf>
    <xf numFmtId="10" fontId="3" fillId="0" borderId="0" pivotButton="0" quotePrefix="0" xfId="0"/>
    <xf numFmtId="0" fontId="1" fillId="2" borderId="0" applyAlignment="1" pivotButton="0" quotePrefix="0" xfId="0">
      <alignment vertical="center" indent="1"/>
    </xf>
    <xf numFmtId="0" fontId="0" fillId="2" borderId="0" pivotButton="0" quotePrefix="0" xfId="0"/>
    <xf numFmtId="9" fontId="3" fillId="0" borderId="0" pivotButton="0" quotePrefix="0" xfId="0"/>
    <xf numFmtId="3" fontId="3" fillId="0" borderId="0" pivotButton="0" quotePrefix="0" xfId="0"/>
    <xf numFmtId="0" fontId="0" fillId="0" borderId="4" pivotButton="0" quotePrefix="0" xfId="0"/>
    <xf numFmtId="166" fontId="9" fillId="0" borderId="3" pivotButton="0" quotePrefix="0" xfId="0"/>
    <xf numFmtId="166" fontId="9" fillId="6" borderId="3" pivotButton="0" quotePrefix="0" xfId="0"/>
    <xf numFmtId="166" fontId="3" fillId="0" borderId="3" pivotButton="0" quotePrefix="0" xfId="0"/>
    <xf numFmtId="0" fontId="0" fillId="0" borderId="7" pivotButton="0" quotePrefix="0" xfId="0"/>
    <xf numFmtId="0" fontId="0" fillId="0" borderId="8" pivotButton="0" quotePrefix="0" xfId="0"/>
    <xf numFmtId="166" fontId="2" fillId="0" borderId="3" pivotButton="0" quotePrefix="0" xfId="0"/>
    <xf numFmtId="166" fontId="7" fillId="0" borderId="3" pivotButton="0" quotePrefix="0" xfId="0"/>
    <xf numFmtId="167" fontId="3" fillId="0" borderId="3" pivotButton="0" quotePrefix="0" xfId="0"/>
    <xf numFmtId="166" fontId="3" fillId="0" borderId="0" pivotButton="0" quotePrefix="0" xfId="0"/>
    <xf numFmtId="166" fontId="7" fillId="0" borderId="0" pivotButton="0" quotePrefix="0" xfId="0"/>
    <xf numFmtId="168" fontId="3" fillId="0" borderId="0" pivotButton="0" quotePrefix="0" xfId="0"/>
    <xf numFmtId="0" fontId="10" fillId="2" borderId="9" applyAlignment="1" pivotButton="0" quotePrefix="0" xfId="0">
      <alignment vertical="center" indent="1"/>
    </xf>
    <xf numFmtId="169" fontId="9" fillId="0" borderId="3" pivotButton="0" quotePrefix="0" xfId="0"/>
    <xf numFmtId="169" fontId="9" fillId="6" borderId="3" pivotButton="0" quotePrefix="0" xfId="0"/>
    <xf numFmtId="0" fontId="5" fillId="2" borderId="9" applyAlignment="1" pivotButton="0" quotePrefix="0" xfId="0">
      <alignment vertical="center" indent="1"/>
    </xf>
    <xf numFmtId="169" fontId="3" fillId="0" borderId="3" pivotButton="0" quotePrefix="0" xfId="0"/>
    <xf numFmtId="169" fontId="2" fillId="0" borderId="3" pivotButton="0" quotePrefix="0" xfId="0"/>
    <xf numFmtId="169" fontId="7" fillId="0" borderId="3" pivotButton="0" quotePrefix="0" xfId="0"/>
    <xf numFmtId="167" fontId="3" fillId="0" borderId="3" pivotButton="0" quotePrefix="0" xfId="0"/>
    <xf numFmtId="169" fontId="3" fillId="0" borderId="0" pivotButton="0" quotePrefix="0" xfId="0"/>
    <xf numFmtId="169" fontId="7" fillId="0" borderId="0" pivotButton="0" quotePrefix="0" xfId="0"/>
    <xf numFmtId="170" fontId="9" fillId="0" borderId="3" pivotButton="0" quotePrefix="0" xfId="0"/>
    <xf numFmtId="170" fontId="9" fillId="6" borderId="3" pivotButton="0" quotePrefix="0" xfId="0"/>
    <xf numFmtId="170" fontId="3" fillId="0" borderId="3" pivotButton="0" quotePrefix="0" xfId="0"/>
    <xf numFmtId="170" fontId="2" fillId="0" borderId="3" pivotButton="0" quotePrefix="0" xfId="0"/>
    <xf numFmtId="170" fontId="7" fillId="0" borderId="3" pivotButton="0" quotePrefix="0" xfId="0"/>
    <xf numFmtId="170" fontId="3" fillId="0" borderId="0" pivotButton="0" quotePrefix="0" xfId="0"/>
    <xf numFmtId="170" fontId="7" fillId="0" borderId="0" pivotButton="0" quotePrefix="0" xfId="0"/>
    <xf numFmtId="167" fontId="3" fillId="0" borderId="3" applyAlignment="1" pivotButton="0" quotePrefix="0" xfId="0">
      <alignment horizontal="left"/>
    </xf>
    <xf numFmtId="170" fontId="7" fillId="0" borderId="10" pivotButton="0" quotePrefix="0" xfId="0"/>
    <xf numFmtId="0" fontId="0" fillId="0" borderId="10" pivotButton="0" quotePrefix="0" xfId="0"/>
    <xf numFmtId="0" fontId="0" fillId="0" borderId="11" pivotButton="0" quotePrefix="0" xfId="0"/>
    <xf numFmtId="0" fontId="13" fillId="7" borderId="0" pivotButton="0" quotePrefix="0" xfId="0"/>
    <xf numFmtId="0" fontId="12" fillId="0" borderId="0" pivotButton="0" quotePrefix="0" xfId="0"/>
    <xf numFmtId="170" fontId="12" fillId="0" borderId="0" pivotButton="0" quotePrefix="0" xfId="0"/>
    <xf numFmtId="0" fontId="14" fillId="0" borderId="0" pivotButton="0" quotePrefix="0" xfId="0"/>
    <xf numFmtId="170" fontId="14" fillId="0" borderId="0" pivotButton="0" quotePrefix="0" xfId="0"/>
    <xf numFmtId="0" fontId="15" fillId="0" borderId="0" pivotButton="0" quotePrefix="0" xfId="0"/>
    <xf numFmtId="170" fontId="15" fillId="0" borderId="0" pivotButton="0" quotePrefix="0" xfId="0"/>
    <xf numFmtId="0" fontId="17" fillId="0" borderId="0" pivotButton="0" quotePrefix="0" xfId="0"/>
    <xf numFmtId="0" fontId="16" fillId="0" borderId="0" applyAlignment="1" pivotButton="0" quotePrefix="0" xfId="0">
      <alignment vertical="top"/>
    </xf>
    <xf numFmtId="170" fontId="12" fillId="0" borderId="3" pivotButton="0" quotePrefix="0" xfId="0"/>
    <xf numFmtId="170" fontId="15" fillId="0" borderId="11" pivotButton="0" quotePrefix="0" xfId="0"/>
    <xf numFmtId="0" fontId="13" fillId="7" borderId="4" pivotButton="0" quotePrefix="0" xfId="0"/>
    <xf numFmtId="170" fontId="14" fillId="0" borderId="3" pivotButton="0" quotePrefix="0" xfId="0"/>
    <xf numFmtId="170" fontId="15" fillId="0" borderId="10" pivotButton="0" quotePrefix="0" xfId="0"/>
    <xf numFmtId="170" fontId="17" fillId="0" borderId="0" pivotButton="0" quotePrefix="0" xfId="0"/>
    <xf numFmtId="0" fontId="4" fillId="0" borderId="0" applyAlignment="1" pivotButton="0" quotePrefix="0" xfId="0">
      <alignment vertical="top" wrapText="1"/>
    </xf>
    <xf numFmtId="0" fontId="3" fillId="0" borderId="0" applyAlignment="1" pivotButton="0" quotePrefix="0" xfId="0">
      <alignment vertical="top" wrapText="1"/>
    </xf>
    <xf numFmtId="0" fontId="9" fillId="0" borderId="0" applyAlignment="1" pivotButton="0" quotePrefix="0" xfId="0">
      <alignment vertical="top" wrapText="1"/>
    </xf>
    <xf numFmtId="0" fontId="8" fillId="0" borderId="0" applyAlignment="1" pivotButton="0" quotePrefix="0" xfId="0">
      <alignment vertical="top" wrapText="1"/>
    </xf>
    <xf numFmtId="0" fontId="7" fillId="0" borderId="0" applyAlignment="1" pivotButton="0" quotePrefix="0" xfId="0">
      <alignment vertical="top" wrapText="1"/>
    </xf>
    <xf numFmtId="0" fontId="2" fillId="6" borderId="3" applyAlignment="1" pivotButton="0" quotePrefix="0" xfId="0">
      <alignment vertical="top" wrapText="1"/>
    </xf>
    <xf numFmtId="0" fontId="17" fillId="0" borderId="0" applyAlignment="1" pivotButton="0" quotePrefix="0" xfId="0">
      <alignment vertical="top" wrapText="1"/>
    </xf>
    <xf numFmtId="0" fontId="6" fillId="0" borderId="0" applyAlignment="1" pivotButton="0" quotePrefix="0" xfId="0">
      <alignment vertical="center"/>
    </xf>
    <xf numFmtId="0" fontId="4" fillId="0" borderId="0" applyAlignment="1" pivotButton="0" quotePrefix="0" xfId="0">
      <alignment vertical="center" wrapText="1"/>
    </xf>
    <xf numFmtId="0" fontId="7" fillId="0" borderId="0" applyAlignment="1" pivotButton="0" quotePrefix="0" xfId="0">
      <alignment vertical="center" wrapText="1"/>
    </xf>
    <xf numFmtId="0" fontId="7" fillId="0" borderId="0" applyAlignment="1" pivotButton="0" quotePrefix="0" xfId="0">
      <alignment vertical="center"/>
    </xf>
    <xf numFmtId="0" fontId="4" fillId="0" borderId="0" applyAlignment="1" pivotButton="0" quotePrefix="0" xfId="0">
      <alignment vertical="center"/>
    </xf>
    <xf numFmtId="0" fontId="16" fillId="0" borderId="0" applyAlignment="1" pivotButton="0" quotePrefix="0" xfId="0">
      <alignment vertical="top" wrapText="1"/>
    </xf>
    <xf numFmtId="0" fontId="4" fillId="6" borderId="3" applyAlignment="1" pivotButton="0" quotePrefix="0" xfId="0">
      <alignment horizontal="center"/>
    </xf>
    <xf numFmtId="0" fontId="18" fillId="6" borderId="3" applyAlignment="1" pivotButton="0" quotePrefix="0" xfId="0">
      <alignment horizontal="center"/>
    </xf>
    <xf numFmtId="0" fontId="19" fillId="6" borderId="3" applyAlignment="1" pivotButton="0" quotePrefix="0" xfId="0">
      <alignment horizontal="center"/>
    </xf>
    <xf numFmtId="0" fontId="19" fillId="0" borderId="3" applyAlignment="1" pivotButton="0" quotePrefix="0" xfId="0">
      <alignment horizontal="center"/>
    </xf>
    <xf numFmtId="0" fontId="7" fillId="0" borderId="3" applyAlignment="1" pivotButton="0" quotePrefix="0" xfId="0">
      <alignment vertical="top"/>
    </xf>
    <xf numFmtId="0" fontId="4" fillId="0" borderId="3" applyAlignment="1" pivotButton="0" quotePrefix="0" xfId="0">
      <alignment vertical="top"/>
    </xf>
    <xf numFmtId="0" fontId="3" fillId="0" borderId="3" applyAlignment="1" pivotButton="0" quotePrefix="0" xfId="0">
      <alignment horizontal="center" vertical="top"/>
    </xf>
    <xf numFmtId="170" fontId="9" fillId="0" borderId="3" applyAlignment="1" pivotButton="0" quotePrefix="0" xfId="0">
      <alignment vertical="top"/>
    </xf>
    <xf numFmtId="165" fontId="2" fillId="0" borderId="3" applyAlignment="1" pivotButton="0" quotePrefix="0" xfId="0">
      <alignment horizontal="center" vertical="top"/>
    </xf>
    <xf numFmtId="0" fontId="11" fillId="0" borderId="3" applyAlignment="1" pivotButton="0" quotePrefix="0" xfId="0">
      <alignment vertical="top"/>
    </xf>
    <xf numFmtId="0" fontId="7" fillId="6" borderId="3" applyAlignment="1" pivotButton="0" quotePrefix="0" xfId="0">
      <alignment vertical="top"/>
    </xf>
    <xf numFmtId="0" fontId="4" fillId="6" borderId="3" applyAlignment="1" pivotButton="0" quotePrefix="0" xfId="0">
      <alignment vertical="top"/>
    </xf>
    <xf numFmtId="0" fontId="3" fillId="6" borderId="3" applyAlignment="1" pivotButton="0" quotePrefix="0" xfId="0">
      <alignment horizontal="center" vertical="top"/>
    </xf>
    <xf numFmtId="0" fontId="19" fillId="6" borderId="3" applyAlignment="1" pivotButton="0" quotePrefix="0" xfId="0">
      <alignment horizontal="center" vertical="top"/>
    </xf>
    <xf numFmtId="165" fontId="2" fillId="6" borderId="3" applyAlignment="1" pivotButton="0" quotePrefix="0" xfId="0">
      <alignment horizontal="center" vertical="top"/>
    </xf>
    <xf numFmtId="0" fontId="11" fillId="6" borderId="3" applyAlignment="1" pivotButton="0" quotePrefix="0" xfId="0">
      <alignment vertical="top"/>
    </xf>
    <xf numFmtId="170" fontId="9" fillId="6" borderId="3" applyAlignment="1" pivotButton="0" quotePrefix="0" xfId="0">
      <alignment vertical="top"/>
    </xf>
    <xf numFmtId="0" fontId="7" fillId="6" borderId="3" applyAlignment="1" pivotButton="0" quotePrefix="0" xfId="0">
      <alignment horizontal="center" vertical="top"/>
    </xf>
    <xf numFmtId="170" fontId="2" fillId="0" borderId="3" applyAlignment="1" pivotButton="0" quotePrefix="0" xfId="0">
      <alignment vertical="top"/>
    </xf>
    <xf numFmtId="0" fontId="1" fillId="3" borderId="3" applyAlignment="1" pivotButton="0" quotePrefix="0" xfId="0">
      <alignment vertical="top" wrapText="1"/>
    </xf>
    <xf numFmtId="170" fontId="17" fillId="0" borderId="0" applyAlignment="1" pivotButton="0" quotePrefix="0" xfId="0">
      <alignment vertical="top"/>
    </xf>
    <xf numFmtId="0" fontId="2" fillId="0" borderId="3" applyAlignment="1" pivotButton="0" quotePrefix="0" xfId="0">
      <alignment vertical="top"/>
    </xf>
    <xf numFmtId="0" fontId="2" fillId="6" borderId="3" applyAlignment="1" pivotButton="0" quotePrefix="0" xfId="0">
      <alignment vertical="top"/>
    </xf>
    <xf numFmtId="0" fontId="18" fillId="6" borderId="3" applyAlignment="1" pivotButton="0" quotePrefix="0" xfId="0">
      <alignment horizontal="center" vertical="top"/>
    </xf>
    <xf numFmtId="0" fontId="19" fillId="0" borderId="3" applyAlignment="1" pivotButton="0" quotePrefix="0" xfId="0">
      <alignment horizontal="center" vertical="top"/>
    </xf>
    <xf numFmtId="0" fontId="8" fillId="0" borderId="3" applyAlignment="1" pivotButton="0" quotePrefix="0" xfId="0">
      <alignment horizontal="center" vertical="top"/>
    </xf>
    <xf numFmtId="0" fontId="1" fillId="3" borderId="3" applyAlignment="1" pivotButton="0" quotePrefix="0" xfId="0">
      <alignment vertical="top" indent="1"/>
    </xf>
    <xf numFmtId="170" fontId="7" fillId="0" borderId="10" applyAlignment="1" pivotButton="0" quotePrefix="0" xfId="0">
      <alignment vertical="top"/>
    </xf>
    <xf numFmtId="0" fontId="1" fillId="3" borderId="0" applyAlignment="1" pivotButton="0" quotePrefix="0" xfId="0">
      <alignment vertical="top" indent="1"/>
    </xf>
    <xf numFmtId="9" fontId="2" fillId="0" borderId="3" applyAlignment="1" pivotButton="0" quotePrefix="0" xfId="0">
      <alignment vertical="top"/>
    </xf>
    <xf numFmtId="170" fontId="7" fillId="0" borderId="3" applyAlignment="1" pivotButton="0" quotePrefix="0" xfId="0">
      <alignment vertical="top"/>
    </xf>
    <xf numFmtId="0" fontId="8" fillId="0" borderId="0" applyAlignment="1" pivotButton="0" quotePrefix="0" xfId="0">
      <alignment vertical="top"/>
    </xf>
    <xf numFmtId="10" fontId="9" fillId="0" borderId="3" applyAlignment="1" pivotButton="0" quotePrefix="0" xfId="0">
      <alignment vertical="top"/>
    </xf>
    <xf numFmtId="0" fontId="8" fillId="0" borderId="3" applyAlignment="1" pivotButton="0" quotePrefix="0" xfId="0">
      <alignment vertical="top"/>
    </xf>
    <xf numFmtId="0" fontId="2" fillId="0" borderId="0" applyAlignment="1" pivotButton="0" quotePrefix="0" xfId="0">
      <alignment vertical="top"/>
    </xf>
    <xf numFmtId="170" fontId="7" fillId="0" borderId="0" applyAlignment="1" pivotButton="0" quotePrefix="0" xfId="0">
      <alignment vertical="top"/>
    </xf>
    <xf numFmtId="0" fontId="7" fillId="4" borderId="3" applyAlignment="1" pivotButton="0" quotePrefix="0" xfId="0">
      <alignment horizontal="center" vertical="top"/>
    </xf>
    <xf numFmtId="0" fontId="7" fillId="0" borderId="3" applyAlignment="1" pivotButton="0" quotePrefix="0" xfId="0">
      <alignment vertical="top" indent="1"/>
    </xf>
    <xf numFmtId="0" fontId="13" fillId="7" borderId="0" applyAlignment="1" pivotButton="0" quotePrefix="0" xfId="0">
      <alignment vertical="top"/>
    </xf>
    <xf numFmtId="0" fontId="12" fillId="0" borderId="0" applyAlignment="1" pivotButton="0" quotePrefix="0" xfId="0">
      <alignment vertical="top"/>
    </xf>
    <xf numFmtId="170" fontId="12" fillId="0" borderId="0" applyAlignment="1" pivotButton="0" quotePrefix="0" xfId="0">
      <alignment vertical="top"/>
    </xf>
    <xf numFmtId="0" fontId="15" fillId="0" borderId="0" applyAlignment="1" pivotButton="0" quotePrefix="0" xfId="0">
      <alignment vertical="top"/>
    </xf>
    <xf numFmtId="170" fontId="15" fillId="0" borderId="11" applyAlignment="1" pivotButton="0" quotePrefix="0" xfId="0">
      <alignment vertical="top"/>
    </xf>
    <xf numFmtId="0" fontId="17" fillId="0" borderId="0" applyAlignment="1" pivotButton="0" quotePrefix="0" xfId="0">
      <alignment vertical="top"/>
    </xf>
    <xf numFmtId="170" fontId="15" fillId="0" borderId="0" applyAlignment="1" pivotButton="0" quotePrefix="0" xfId="0">
      <alignment vertical="top"/>
    </xf>
    <xf numFmtId="170" fontId="12" fillId="0" borderId="3" applyAlignment="1" pivotButton="0" quotePrefix="0" xfId="0">
      <alignment vertical="top"/>
    </xf>
    <xf numFmtId="170" fontId="15" fillId="0" borderId="10" applyAlignment="1" pivotButton="0" quotePrefix="0" xfId="0">
      <alignment vertical="top"/>
    </xf>
    <xf numFmtId="0" fontId="3" fillId="0" borderId="3" applyAlignment="1" pivotButton="0" quotePrefix="0" xfId="0">
      <alignment vertical="top"/>
    </xf>
    <xf numFmtId="0" fontId="4" fillId="0" borderId="0" applyAlignment="1" pivotButton="0" quotePrefix="0" xfId="0">
      <alignment vertical="top"/>
    </xf>
    <xf numFmtId="0" fontId="3" fillId="0" borderId="0" applyAlignment="1" pivotButton="0" quotePrefix="0" xfId="0">
      <alignment vertical="top"/>
    </xf>
    <xf numFmtId="9" fontId="3" fillId="0" borderId="0" applyAlignment="1" pivotButton="0" quotePrefix="0" xfId="0">
      <alignment vertical="top"/>
    </xf>
    <xf numFmtId="170" fontId="3" fillId="0" borderId="0" applyAlignment="1" pivotButton="0" quotePrefix="0" xfId="0">
      <alignment vertical="top"/>
    </xf>
    <xf numFmtId="10" fontId="3" fillId="0" borderId="0" applyAlignment="1" pivotButton="0" quotePrefix="0" xfId="0">
      <alignment vertical="top"/>
    </xf>
    <xf numFmtId="171" fontId="9" fillId="0" borderId="3" applyAlignment="1" pivotButton="0" quotePrefix="0" xfId="0">
      <alignment vertical="top"/>
    </xf>
    <xf numFmtId="171" fontId="9" fillId="6" borderId="3" applyAlignment="1" pivotButton="0" quotePrefix="0" xfId="0">
      <alignment vertical="top"/>
    </xf>
    <xf numFmtId="171" fontId="3" fillId="0" borderId="3" pivotButton="0" quotePrefix="0" xfId="0"/>
    <xf numFmtId="171" fontId="2" fillId="0" borderId="3" applyAlignment="1" pivotButton="0" quotePrefix="0" xfId="0">
      <alignment vertical="top"/>
    </xf>
    <xf numFmtId="171" fontId="7" fillId="0" borderId="10" applyAlignment="1" pivotButton="0" quotePrefix="0" xfId="0">
      <alignment vertical="top"/>
    </xf>
    <xf numFmtId="171" fontId="7" fillId="0" borderId="3" applyAlignment="1" pivotButton="0" quotePrefix="0" xfId="0">
      <alignment vertical="top"/>
    </xf>
    <xf numFmtId="171" fontId="3" fillId="0" borderId="0" pivotButton="0" quotePrefix="0" xfId="0"/>
    <xf numFmtId="171" fontId="7" fillId="0" borderId="0" applyAlignment="1" pivotButton="0" quotePrefix="0" xfId="0">
      <alignment vertical="top"/>
    </xf>
    <xf numFmtId="171" fontId="2" fillId="0" borderId="3" pivotButton="0" quotePrefix="0" xfId="0"/>
    <xf numFmtId="171" fontId="12" fillId="0" borderId="0" applyAlignment="1" pivotButton="0" quotePrefix="0" xfId="0">
      <alignment vertical="top"/>
    </xf>
    <xf numFmtId="171" fontId="14" fillId="0" borderId="0" pivotButton="0" quotePrefix="0" xfId="0"/>
    <xf numFmtId="171" fontId="15" fillId="0" borderId="11" applyAlignment="1" pivotButton="0" quotePrefix="0" xfId="0">
      <alignment vertical="top"/>
    </xf>
    <xf numFmtId="171" fontId="15" fillId="0" borderId="0" applyAlignment="1" pivotButton="0" quotePrefix="0" xfId="0">
      <alignment vertical="top"/>
    </xf>
    <xf numFmtId="171" fontId="12" fillId="0" borderId="3" applyAlignment="1" pivotButton="0" quotePrefix="0" xfId="0">
      <alignment vertical="top"/>
    </xf>
    <xf numFmtId="171" fontId="14" fillId="0" borderId="3" pivotButton="0" quotePrefix="0" xfId="0"/>
    <xf numFmtId="171" fontId="15" fillId="0" borderId="10" applyAlignment="1" pivotButton="0" quotePrefix="0" xfId="0">
      <alignment vertical="top"/>
    </xf>
    <xf numFmtId="171" fontId="17" fillId="0" borderId="0" applyAlignment="1" pivotButton="0" quotePrefix="0" xfId="0">
      <alignment vertical="top"/>
    </xf>
    <xf numFmtId="171" fontId="3" fillId="0" borderId="0" applyAlignment="1" pivotButton="0" quotePrefix="0" xfId="0">
      <alignment vertical="top"/>
    </xf>
    <xf numFmtId="0" fontId="20" fillId="8" borderId="0" applyAlignment="1" pivotButton="0" quotePrefix="0" xfId="0">
      <alignment vertical="center" indent="1"/>
    </xf>
    <xf numFmtId="0" fontId="0" fillId="0" borderId="0" applyAlignment="1" pivotButton="0" quotePrefix="0" xfId="0">
      <alignment vertical="top" wrapText="1"/>
    </xf>
    <xf numFmtId="0" fontId="7" fillId="0" borderId="0" applyAlignment="1" pivotButton="0" quotePrefix="0" xfId="0">
      <alignment vertical="bottom" wrapText="1"/>
    </xf>
    <xf numFmtId="0" fontId="13" fillId="9" borderId="0" applyAlignment="1" pivotButton="0" quotePrefix="0" xfId="0">
      <alignment vertical="bottom" wrapText="1"/>
    </xf>
    <xf numFmtId="0" fontId="21" fillId="0" borderId="0" applyAlignment="1" pivotButton="0" quotePrefix="0" xfId="0">
      <alignment vertical="top" wrapText="1"/>
    </xf>
    <xf numFmtId="0" fontId="7" fillId="9" borderId="0" applyAlignment="1" pivotButton="0" quotePrefix="0" xfId="0">
      <alignment vertical="bottom" wrapText="1"/>
    </xf>
    <xf numFmtId="171" fontId="2" fillId="0" borderId="0" pivotButton="0" quotePrefix="0" xfId="0"/>
    <xf numFmtId="0" fontId="21" fillId="0" borderId="0" applyAlignment="1" pivotButton="0" quotePrefix="0" xfId="0">
      <alignment vertical="top"/>
    </xf>
    <xf numFmtId="0" fontId="22" fillId="0" borderId="0" applyAlignment="1" pivotButton="0" quotePrefix="0" xfId="0">
      <alignment horizontal="left" vertical="center"/>
    </xf>
    <xf numFmtId="0" fontId="12" fillId="0" borderId="0" applyAlignment="1" pivotButton="0" quotePrefix="0" xfId="0">
      <alignment horizontal="left" vertical="center"/>
    </xf>
    <xf numFmtId="0" fontId="1" fillId="3" borderId="3" applyAlignment="1" pivotButton="0" quotePrefix="0" xfId="0">
      <alignment horizontal="left" vertical="center"/>
    </xf>
    <xf numFmtId="0" fontId="7" fillId="0" borderId="3" applyAlignment="1" pivotButton="0" quotePrefix="0" xfId="0">
      <alignment horizontal="left" vertical="center"/>
    </xf>
    <xf numFmtId="0" fontId="2" fillId="0" borderId="3" applyAlignment="1" pivotButton="0" quotePrefix="0" xfId="0">
      <alignment horizontal="left" vertical="center"/>
    </xf>
    <xf numFmtId="0" fontId="4" fillId="0" borderId="3" applyAlignment="1" pivotButton="0" quotePrefix="0" xfId="0">
      <alignment horizontal="left" vertical="center"/>
    </xf>
    <xf numFmtId="0" fontId="3" fillId="0" borderId="3" applyAlignment="1" pivotButton="0" quotePrefix="0" xfId="0">
      <alignment horizontal="left" vertical="center"/>
    </xf>
    <xf numFmtId="171" fontId="9" fillId="0" borderId="3" applyAlignment="1" pivotButton="0" quotePrefix="0" xfId="0">
      <alignment horizontal="left" vertical="center"/>
    </xf>
    <xf numFmtId="0" fontId="0" fillId="0" borderId="3" applyAlignment="1" pivotButton="0" quotePrefix="0" xfId="0">
      <alignment horizontal="left" vertical="center"/>
    </xf>
    <xf numFmtId="165" fontId="2" fillId="0" borderId="3" applyAlignment="1" pivotButton="0" quotePrefix="0" xfId="0">
      <alignment horizontal="left" vertical="center"/>
    </xf>
    <xf numFmtId="0" fontId="7" fillId="6" borderId="3" applyAlignment="1" pivotButton="0" quotePrefix="0" xfId="0">
      <alignment horizontal="left" vertical="center"/>
    </xf>
    <xf numFmtId="0" fontId="2" fillId="6" borderId="3" applyAlignment="1" pivotButton="0" quotePrefix="0" xfId="0">
      <alignment horizontal="left" vertical="center"/>
    </xf>
    <xf numFmtId="0" fontId="18" fillId="6" borderId="3" applyAlignment="1" pivotButton="0" quotePrefix="0" xfId="0">
      <alignment horizontal="left" vertical="center"/>
    </xf>
    <xf numFmtId="0" fontId="3" fillId="6" borderId="3" applyAlignment="1" pivotButton="0" quotePrefix="0" xfId="0">
      <alignment horizontal="left" vertical="center"/>
    </xf>
    <xf numFmtId="0" fontId="0" fillId="6" borderId="3" applyAlignment="1" pivotButton="0" quotePrefix="0" xfId="0">
      <alignment horizontal="left" vertical="center"/>
    </xf>
    <xf numFmtId="165" fontId="2" fillId="6" borderId="3" applyAlignment="1" pivotButton="0" quotePrefix="0" xfId="0">
      <alignment horizontal="left" vertical="center"/>
    </xf>
    <xf numFmtId="0" fontId="4" fillId="6" borderId="3" applyAlignment="1" pivotButton="0" quotePrefix="0" xfId="0">
      <alignment horizontal="left" vertical="center"/>
    </xf>
    <xf numFmtId="171" fontId="9" fillId="6" borderId="3" applyAlignment="1" pivotButton="0" quotePrefix="0" xfId="0">
      <alignment horizontal="left" vertical="center"/>
    </xf>
    <xf numFmtId="0" fontId="19" fillId="6" borderId="3" applyAlignment="1" pivotButton="0" quotePrefix="0" xfId="0">
      <alignment horizontal="left" vertical="center"/>
    </xf>
    <xf numFmtId="0" fontId="19" fillId="0" borderId="3" applyAlignment="1" pivotButton="0" quotePrefix="0" xfId="0">
      <alignment horizontal="left" vertical="center"/>
    </xf>
    <xf numFmtId="0" fontId="13" fillId="7" borderId="12" applyAlignment="1" pivotButton="0" quotePrefix="0" xfId="0">
      <alignment horizontal="left" vertical="center"/>
    </xf>
    <xf numFmtId="0" fontId="23" fillId="0" borderId="13" applyAlignment="1" pivotButton="0" quotePrefix="0" xfId="0">
      <alignment horizontal="right" vertical="top"/>
    </xf>
    <xf numFmtId="0" fontId="0" fillId="0" borderId="14" pivotButton="0" quotePrefix="0" xfId="0"/>
    <xf numFmtId="0" fontId="22" fillId="0" borderId="13" applyAlignment="1" pivotButton="0" quotePrefix="0" xfId="0">
      <alignment horizontal="left" vertical="top" wrapText="1"/>
    </xf>
    <xf numFmtId="0" fontId="17" fillId="0" borderId="13" applyAlignment="1" pivotButton="0" quotePrefix="0" xfId="0">
      <alignment horizontal="right" vertical="top"/>
    </xf>
    <xf numFmtId="0" fontId="23" fillId="0" borderId="15" applyAlignment="1" pivotButton="0" quotePrefix="0" xfId="0">
      <alignment horizontal="right" vertical="top"/>
    </xf>
    <xf numFmtId="0" fontId="22" fillId="0" borderId="15" applyAlignment="1" pivotButton="0" quotePrefix="0" xfId="0">
      <alignment horizontal="left" vertical="top" wrapText="1"/>
    </xf>
    <xf numFmtId="0" fontId="17" fillId="0" borderId="15" applyAlignment="1" pivotButton="0" quotePrefix="0" xfId="0">
      <alignment horizontal="right" vertical="top"/>
    </xf>
    <xf numFmtId="0" fontId="20" fillId="8" borderId="0" applyAlignment="1" pivotButton="0" quotePrefix="0" xfId="0">
      <alignment vertical="center" wrapText="1"/>
    </xf>
    <xf numFmtId="0" fontId="13" fillId="9" borderId="0" applyAlignment="1" pivotButton="0" quotePrefix="0" xfId="0">
      <alignment horizontal="left" vertical="center"/>
    </xf>
    <xf numFmtId="0" fontId="13" fillId="9" borderId="0" applyAlignment="1" pivotButton="0" quotePrefix="0" xfId="0">
      <alignment vertical="center" wrapText="1"/>
    </xf>
    <xf numFmtId="0" fontId="23" fillId="0" borderId="0" applyAlignment="1" pivotButton="0" quotePrefix="0" xfId="0">
      <alignment horizontal="right" vertical="top"/>
    </xf>
    <xf numFmtId="0" fontId="22" fillId="0" borderId="0" applyAlignment="1" pivotButton="0" quotePrefix="0" xfId="0">
      <alignment horizontal="left" vertical="top" wrapText="1"/>
    </xf>
    <xf numFmtId="170" fontId="9" fillId="0" borderId="3" applyAlignment="1" pivotButton="0" quotePrefix="0" xfId="0">
      <alignment horizontal="left" vertical="center"/>
    </xf>
    <xf numFmtId="170" fontId="9" fillId="6" borderId="3" applyAlignment="1" pivotButton="0" quotePrefix="0" xfId="0">
      <alignment horizontal="left" vertical="center"/>
    </xf>
    <xf numFmtId="170" fontId="2" fillId="0" borderId="0" pivotButton="0" quotePrefix="0" xfId="0"/>
    <xf numFmtId="0" fontId="23" fillId="0" borderId="0" pivotButton="0" quotePrefix="0" xfId="0"/>
    <xf numFmtId="0" fontId="26" fillId="10" borderId="0" pivotButton="0" quotePrefix="0" xfId="0"/>
    <xf numFmtId="0" fontId="24" fillId="0" borderId="0" pivotButton="0" quotePrefix="0" xfId="0"/>
    <xf numFmtId="0" fontId="24" fillId="0" borderId="3" applyAlignment="1" pivotButton="0" quotePrefix="0" xfId="0">
      <alignment horizontal="left" vertical="center"/>
    </xf>
    <xf numFmtId="0" fontId="24" fillId="6" borderId="3" applyAlignment="1" pivotButton="0" quotePrefix="0" xfId="0">
      <alignment horizontal="left" vertical="center"/>
    </xf>
    <xf numFmtId="0" fontId="25" fillId="6" borderId="3" applyAlignment="1" pivotButton="0" quotePrefix="0" xfId="0">
      <alignment horizontal="left" vertical="center"/>
    </xf>
    <xf numFmtId="0" fontId="25" fillId="0" borderId="3" applyAlignment="1" pivotButton="0" quotePrefix="0" xfId="0">
      <alignment horizontal="left" vertical="center"/>
    </xf>
    <xf numFmtId="0" fontId="24" fillId="0" borderId="3" pivotButton="0" quotePrefix="0" xfId="0"/>
    <xf numFmtId="0" fontId="24" fillId="0" borderId="10" pivotButton="0" quotePrefix="0" xfId="0"/>
    <xf numFmtId="0" fontId="24" fillId="0" borderId="11" pivotButton="0" quotePrefix="0" xfId="0"/>
    <xf numFmtId="0" fontId="24" fillId="4" borderId="3" pivotButton="0" quotePrefix="0" xfId="0"/>
    <xf numFmtId="0" fontId="24" fillId="0" borderId="4" pivotButton="0" quotePrefix="0" xfId="0"/>
    <xf numFmtId="0" fontId="15" fillId="11" borderId="3" applyAlignment="1" pivotButton="0" quotePrefix="0" xfId="0">
      <alignment horizontal="left"/>
    </xf>
    <xf numFmtId="0" fontId="15" fillId="11" borderId="3" applyAlignment="1" pivotButton="0" quotePrefix="0" xfId="0">
      <alignment horizontal="left" vertical="top"/>
    </xf>
    <xf numFmtId="0" fontId="15" fillId="11" borderId="3" applyAlignment="1" pivotButton="0" quotePrefix="0" xfId="0">
      <alignment horizontal="left" vertical="center"/>
    </xf>
    <xf numFmtId="0" fontId="15" fillId="11" borderId="0" applyAlignment="1" pivotButton="0" quotePrefix="0" xfId="0">
      <alignment vertical="center"/>
    </xf>
    <xf numFmtId="0" fontId="13" fillId="7" borderId="16" applyAlignment="1" pivotButton="0" quotePrefix="0" xfId="0">
      <alignment horizontal="left" vertical="center"/>
    </xf>
    <xf numFmtId="0" fontId="23" fillId="0" borderId="15" applyAlignment="1" pivotButton="0" quotePrefix="0" xfId="0">
      <alignment horizontal="left" vertical="top"/>
    </xf>
    <xf numFmtId="0" fontId="23" fillId="0" borderId="0" applyAlignment="1" pivotButton="0" quotePrefix="0" xfId="0">
      <alignment horizontal="left" vertical="top" wrapText="1"/>
    </xf>
    <xf numFmtId="0" fontId="17" fillId="0" borderId="15" applyAlignment="1" pivotButton="0" quotePrefix="0" xfId="0">
      <alignment horizontal="left" vertical="top"/>
    </xf>
    <xf numFmtId="0" fontId="23" fillId="0" borderId="0" applyAlignment="1" pivotButton="0" quotePrefix="0" xfId="0">
      <alignment horizontal="left" vertical="top"/>
    </xf>
    <xf numFmtId="0" fontId="27" fillId="0" borderId="3" applyAlignment="1" pivotButton="0" quotePrefix="0" xfId="0">
      <alignment horizontal="center" vertical="top"/>
    </xf>
    <xf numFmtId="10" fontId="28" fillId="0" borderId="0" applyAlignment="1" pivotButton="0" quotePrefix="0" xfId="0">
      <alignment vertical="top"/>
    </xf>
  </cellXfs>
  <cellStyles count="1">
    <cellStyle name="Normal" xfId="0" builtinId="0" hidden="0"/>
  </cellStyles>
  <dxfs count="5">
    <dxf>
      <font>
        <name val="Arial"/>
        <b val="1"/>
        <color rgb="00B23B2C"/>
        <sz val="10"/>
      </font>
    </dxf>
    <dxf>
      <font>
        <name val="Arial"/>
        <b val="1"/>
        <color rgb="00B23B2C"/>
        <sz val="10"/>
      </font>
      <fill>
        <patternFill patternType="solid">
          <fgColor rgb="00FBE4E0"/>
        </patternFill>
      </fill>
    </dxf>
    <dxf>
      <font>
        <name val="Arial"/>
        <b val="1"/>
        <color rgb="0092400E"/>
        <sz val="10"/>
      </font>
      <fill>
        <patternFill patternType="solid">
          <fgColor rgb="00FEF3C7"/>
        </patternFill>
      </fill>
    </dxf>
    <dxf>
      <font>
        <name val="Arial"/>
        <b val="1"/>
        <color rgb="001D4ED8"/>
        <sz val="10"/>
      </font>
      <fill>
        <patternFill patternType="solid">
          <fgColor rgb="00E0EAFA"/>
        </patternFill>
      </fill>
    </dxf>
    <dxf>
      <font>
        <name val="Arial"/>
        <b val="1"/>
        <color rgb="0044506B"/>
        <sz val="10"/>
      </font>
      <fill>
        <patternFill patternType="solid">
          <fgColor rgb="00E7EAF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styles" Target="styles.xml" Id="rId24" /><Relationship Type="http://schemas.openxmlformats.org/officeDocument/2006/relationships/theme" Target="theme/theme1.xml" Id="rId25"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152400</xdr:colOff>
      <xdr:row>0</xdr:row>
      <xdr:rowOff>114300</xdr:rowOff>
    </xdr:from>
    <xdr:ext cx="1638141" cy="323850"/>
    <xdr:pic>
      <xdr:nvPicPr>
        <xdr:cNvPr id="1" name="Image 1" descr="Picture"/>
        <xdr:cNvPicPr/>
      </xdr:nvPicPr>
      <xdr:blipFill>
        <a:blip cstate="print" r:embed="rId1"/>
        <a:stretch>
          <a:fillRect/>
        </a:stretch>
      </xdr:blipFill>
      <xdr:spPr>
        <a:prstGeom prst="rect"/>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drawings/drawing1.xml" Id="rId1" /></Relationships>
</file>

<file path=xl/worksheets/sheet1.xml><?xml version="1.0" encoding="utf-8"?>
<worksheet xmlns="http://schemas.openxmlformats.org/spreadsheetml/2006/main">
  <sheetPr>
    <tabColor rgb="0014213D"/>
    <outlinePr summaryBelow="1" summaryRight="1"/>
    <pageSetUpPr fitToPage="1"/>
  </sheetPr>
  <dimension ref="A1:G34"/>
  <sheetViews>
    <sheetView showGridLines="0" workbookViewId="0">
      <pane ySplit="6" topLeftCell="A7" activePane="bottomLeft" state="frozen"/>
      <selection pane="bottomLeft" activeCell="A1" sqref="A1"/>
    </sheetView>
  </sheetViews>
  <sheetFormatPr baseColWidth="8" defaultRowHeight="15"/>
  <cols>
    <col width="9" customWidth="1" min="1" max="1"/>
    <col width="50" customWidth="1" min="2" max="2"/>
    <col width="15" customWidth="1" min="3" max="3"/>
    <col width="8" customWidth="1" min="4" max="4"/>
    <col width="14" customWidth="1" min="5" max="5"/>
    <col width="16.5" customWidth="1" min="6" max="6"/>
    <col width="13.5" customWidth="1" min="7" max="7"/>
    <col hidden="1" width="13" customWidth="1" min="8" max="8"/>
    <col hidden="1" width="13" customWidth="1" min="9" max="9"/>
    <col hidden="1" width="13" customWidth="1" min="10" max="10"/>
  </cols>
  <sheetData>
    <row r="1" ht="44" customHeight="1">
      <c r="A1" s="243" t="n"/>
      <c r="B1" s="243" t="n"/>
      <c r="C1" s="243" t="n"/>
      <c r="D1" s="243" t="n"/>
      <c r="E1" s="243" t="n"/>
      <c r="F1" s="243" t="n"/>
      <c r="G1" s="243" t="n"/>
    </row>
    <row r="2" ht="30" customHeight="1">
      <c r="A2" s="78" t="inlineStr">
        <is>
          <t>Company Tax Workpapers</t>
        </is>
      </c>
      <c r="B2" s="66" t="n"/>
      <c r="C2" s="66" t="n"/>
      <c r="D2" s="66" t="n"/>
      <c r="E2" s="66" t="n"/>
      <c r="F2" s="66" t="n"/>
      <c r="G2" s="66" t="n"/>
    </row>
    <row r="3" ht="18" customHeight="1">
      <c r="A3" s="206" t="inlineStr">
        <is>
          <t>Entity</t>
        </is>
      </c>
      <c r="C3" s="207" t="n"/>
      <c r="D3" s="206" t="inlineStr">
        <is>
          <t>Reviewed by</t>
        </is>
      </c>
      <c r="F3" s="207" t="n"/>
    </row>
    <row r="4" ht="18" customHeight="1">
      <c r="A4" s="206" t="inlineStr">
        <is>
          <t>Financial year</t>
        </is>
      </c>
      <c r="C4" s="207" t="inlineStr">
        <is>
          <t>2025-26</t>
        </is>
      </c>
      <c r="D4" s="206" t="inlineStr">
        <is>
          <t>Date prepared</t>
        </is>
      </c>
      <c r="F4" s="207" t="n"/>
    </row>
    <row r="5" ht="18" customHeight="1">
      <c r="A5" s="206" t="inlineStr">
        <is>
          <t>Prepared by</t>
        </is>
      </c>
      <c r="C5" s="207" t="n"/>
      <c r="D5" s="244" t="n"/>
      <c r="E5" s="244" t="n"/>
      <c r="F5" s="43" t="n"/>
      <c r="G5" s="244" t="n"/>
    </row>
    <row r="7" ht="30" customHeight="1">
      <c r="A7" s="208" t="inlineStr">
        <is>
          <t>Code</t>
        </is>
      </c>
      <c r="B7" s="208" t="inlineStr">
        <is>
          <t>Schedule</t>
        </is>
      </c>
      <c r="C7" s="208" t="inlineStr">
        <is>
          <t>ATO item(s)</t>
        </is>
      </c>
      <c r="D7" s="208" t="inlineStr">
        <is>
          <t>Applic.</t>
        </is>
      </c>
      <c r="E7" s="208" t="inlineStr">
        <is>
          <t>CY $</t>
        </is>
      </c>
      <c r="F7" s="208" t="inlineStr">
        <is>
          <t>Linked / tied</t>
        </is>
      </c>
      <c r="G7" s="208" t="inlineStr">
        <is>
          <t>Open RPs</t>
        </is>
      </c>
    </row>
    <row r="8" ht="18" customHeight="1">
      <c r="A8" s="209" t="inlineStr">
        <is>
          <t>B01</t>
        </is>
      </c>
      <c r="B8" s="210" t="inlineStr">
        <is>
          <t>Key figures &amp; integrity checks</t>
        </is>
      </c>
      <c r="C8" s="211" t="inlineStr">
        <is>
          <t>6–8 · calc</t>
        </is>
      </c>
      <c r="D8" s="212" t="inlineStr">
        <is>
          <t>Y</t>
        </is>
      </c>
      <c r="E8" s="239">
        <f>'T10 Tax Calc'!B17</f>
        <v/>
      </c>
      <c r="F8" s="245" t="n"/>
      <c r="G8" s="215">
        <f>COUNTIFS('RP Review Points'!$B$5:$B$40,"B01",'RP Review Points'!$F$5:$F$40,"")</f>
        <v/>
      </c>
    </row>
    <row r="9" ht="18" customHeight="1">
      <c r="A9" s="216" t="inlineStr">
        <is>
          <t>RP</t>
        </is>
      </c>
      <c r="B9" s="217" t="inlineStr">
        <is>
          <t>Review points</t>
        </is>
      </c>
      <c r="C9" s="218" t="inlineStr">
        <is>
          <t>—</t>
        </is>
      </c>
      <c r="D9" s="219" t="inlineStr">
        <is>
          <t>Y</t>
        </is>
      </c>
      <c r="E9" s="246" t="n"/>
      <c r="F9" s="246" t="n"/>
      <c r="G9" s="221">
        <f>COUNTIFS('RP Review Points'!$D$5:$D$40,"&lt;&gt;",'RP Review Points'!$F$5:$F$40,"")</f>
        <v/>
      </c>
    </row>
    <row r="10" ht="18" customHeight="1">
      <c r="A10" s="209" t="inlineStr">
        <is>
          <t>T01</t>
        </is>
      </c>
      <c r="B10" s="210" t="inlineStr">
        <is>
          <t>Trial balance &amp; journals</t>
        </is>
      </c>
      <c r="C10" s="211" t="inlineStr">
        <is>
          <t>workings</t>
        </is>
      </c>
      <c r="D10" s="212" t="inlineStr">
        <is>
          <t>Y</t>
        </is>
      </c>
      <c r="E10" s="239">
        <f>'T01 Trial Balance'!O156</f>
        <v/>
      </c>
      <c r="F10" s="245" t="n"/>
      <c r="G10" s="215">
        <f>COUNTIFS('RP Review Points'!$B$5:$B$40,"T01",'RP Review Points'!$F$5:$F$40,"")</f>
        <v/>
      </c>
    </row>
    <row r="11" ht="18" customHeight="1">
      <c r="A11" s="216" t="inlineStr">
        <is>
          <t>T10</t>
        </is>
      </c>
      <c r="B11" s="217" t="inlineStr">
        <is>
          <t>Tax calc — item 7 &amp; calculation statement</t>
        </is>
      </c>
      <c r="C11" s="222" t="inlineStr">
        <is>
          <t>7 · calc</t>
        </is>
      </c>
      <c r="D11" s="219" t="inlineStr">
        <is>
          <t>Y</t>
        </is>
      </c>
      <c r="E11" s="240">
        <f>'T10 Tax Calc'!B17</f>
        <v/>
      </c>
      <c r="F11" s="216">
        <f>IF(ABS(N('T10 Tax Calc'!B17))&lt;0.005,"n/a",IF(ROUND('T10 Tax Calc'!B17-'B01 Summary'!B6,0)=0,"by formula","✗"))</f>
        <v/>
      </c>
      <c r="G11" s="221">
        <f>COUNTIFS('RP Review Points'!$B$5:$B$40,"T10",'RP Review Points'!$F$5:$F$40,"")</f>
        <v/>
      </c>
    </row>
    <row r="12" ht="18" customHeight="1">
      <c r="A12" s="209" t="inlineStr">
        <is>
          <t>T30</t>
        </is>
      </c>
      <c r="B12" s="210" t="inlineStr">
        <is>
          <t>Franking account</t>
        </is>
      </c>
      <c r="C12" s="211" t="inlineStr">
        <is>
          <t>8 M</t>
        </is>
      </c>
      <c r="D12" s="212" t="inlineStr">
        <is>
          <t>Y</t>
        </is>
      </c>
      <c r="E12" s="239">
        <f>'T30 Franking Account'!F26</f>
        <v/>
      </c>
      <c r="F12" s="245" t="n"/>
      <c r="G12" s="215">
        <f>COUNTIFS('RP Review Points'!$B$5:$B$40,"T30",'RP Review Points'!$F$5:$F$40,"")</f>
        <v/>
      </c>
    </row>
    <row r="13" ht="18" customHeight="1">
      <c r="A13" s="216" t="inlineStr">
        <is>
          <t>T40</t>
        </is>
      </c>
      <c r="B13" s="217" t="inlineStr">
        <is>
          <t>Div 7A shareholder loans</t>
        </is>
      </c>
      <c r="C13" s="222" t="inlineStr">
        <is>
          <t>Div 7A</t>
        </is>
      </c>
      <c r="D13" s="219" t="inlineStr">
        <is>
          <t>Y</t>
        </is>
      </c>
      <c r="E13" s="240">
        <f>'T40 Div7A Loans'!K13</f>
        <v/>
      </c>
      <c r="F13" s="246" t="n"/>
      <c r="G13" s="221">
        <f>COUNTIFS('RP Review Points'!$B$5:$B$40,"T40",'RP Review Points'!$F$5:$F$40,"")</f>
        <v/>
      </c>
    </row>
    <row r="14" ht="18" customHeight="1">
      <c r="A14" s="209" t="inlineStr">
        <is>
          <t>T50</t>
        </is>
      </c>
      <c r="B14" s="210" t="inlineStr">
        <is>
          <t>Income tax provision rec</t>
        </is>
      </c>
      <c r="C14" s="211" t="inlineStr">
        <is>
          <t>K · S</t>
        </is>
      </c>
      <c r="D14" s="212" t="inlineStr">
        <is>
          <t>Y</t>
        </is>
      </c>
      <c r="E14" s="239">
        <f>'T50 Income Tax Rec'!B9</f>
        <v/>
      </c>
      <c r="F14" s="209">
        <f>IF(ROUND(('T50 Income Tax Rec'!B9)-('T50 Income Tax Rec'!B10),0)=0,"✓","✗")</f>
        <v/>
      </c>
      <c r="G14" s="215">
        <f>COUNTIFS('RP Review Points'!$B$5:$B$40,"T50",'RP Review Points'!$F$5:$F$40,"")</f>
        <v/>
      </c>
    </row>
    <row r="15" ht="18" customHeight="1">
      <c r="A15" s="216" t="inlineStr">
        <is>
          <t>T60</t>
        </is>
      </c>
      <c r="B15" s="217" t="inlineStr">
        <is>
          <t>BAS &amp; GST reconciliation</t>
        </is>
      </c>
      <c r="C15" s="222" t="inlineStr">
        <is>
          <t>BAS</t>
        </is>
      </c>
      <c r="D15" s="219" t="inlineStr">
        <is>
          <t>Y</t>
        </is>
      </c>
      <c r="E15" s="246" t="n"/>
      <c r="F15" s="247">
        <f>IF(ABS(N('T60 BAS &amp; GST Rec'!B9))&lt;0.005,"n/a",IF(ROUND('T60 BAS &amp; GST Rec'!B13,0)=0,"✓","✗"))</f>
        <v/>
      </c>
      <c r="G15" s="221">
        <f>COUNTIFS('RP Review Points'!$B$5:$B$40,"T60",'RP Review Points'!$F$5:$F$40,"")</f>
        <v/>
      </c>
    </row>
    <row r="16" ht="18" customHeight="1">
      <c r="A16" s="209" t="inlineStr">
        <is>
          <t>D10</t>
        </is>
      </c>
      <c r="B16" s="210" t="inlineStr">
        <is>
          <t>Dividends paid / declared</t>
        </is>
      </c>
      <c r="C16" s="211" t="inlineStr">
        <is>
          <t>8 J/K</t>
        </is>
      </c>
      <c r="D16" s="212" t="inlineStr">
        <is>
          <t>Y</t>
        </is>
      </c>
      <c r="E16" s="239">
        <f>'D10 Dividends Paid'!C13</f>
        <v/>
      </c>
      <c r="F16" s="245" t="n"/>
      <c r="G16" s="215">
        <f>COUNTIFS('RP Review Points'!$B$5:$B$40,"D10",'RP Review Points'!$F$5:$F$40,"")</f>
        <v/>
      </c>
    </row>
    <row r="17" ht="18" customHeight="1">
      <c r="A17" s="216" t="inlineStr">
        <is>
          <t>A10a–b</t>
        </is>
      </c>
      <c r="B17" s="217" t="inlineStr">
        <is>
          <t>Cashbooks — one bank per tab</t>
        </is>
      </c>
      <c r="C17" s="222" t="inlineStr">
        <is>
          <t>workings</t>
        </is>
      </c>
      <c r="D17" s="219" t="inlineStr">
        <is>
          <t>Y</t>
        </is>
      </c>
      <c r="E17" s="246" t="n"/>
      <c r="F17" s="247">
        <f>IF(AND(ABS(N('A10a Cashbook'!C157))&lt;0.005,ABS(N('A10b Cashbook'!C157))&lt;0.005),"n/a",IF(AND(ROUND('A10a Cashbook'!D160,0)=0,ROUND('A10a Cashbook'!R157,0)=0,ROUND('A10b Cashbook'!D160,0)=0,ROUND('A10b Cashbook'!R157,0)=0),"✓","✗"))</f>
        <v/>
      </c>
      <c r="G17" s="221">
        <f>COUNTIFS('RP Review Points'!$B$5:$B$40,"A10*",'RP Review Points'!$F$5:$F$40,"")</f>
        <v/>
      </c>
    </row>
    <row r="18" ht="18" customHeight="1">
      <c r="A18" s="209" t="inlineStr">
        <is>
          <t>I01</t>
        </is>
      </c>
      <c r="B18" s="210" t="inlineStr">
        <is>
          <t>Investment income summary</t>
        </is>
      </c>
      <c r="C18" s="211" t="inlineStr">
        <is>
          <t>6 E·F·H</t>
        </is>
      </c>
      <c r="D18" s="212" t="inlineStr">
        <is>
          <t>Y</t>
        </is>
      </c>
      <c r="E18" s="239">
        <f>'I01 Investment Summary'!K9</f>
        <v/>
      </c>
      <c r="F18" s="248">
        <f>IF(ABS(N('I01 Investment Summary'!K9))&lt;0.005,"n/a",IF(ROUND('I01 Investment Summary'!C41,0)=0,"✓","✗"))</f>
        <v/>
      </c>
      <c r="G18" s="215">
        <f>COUNTIFS('RP Review Points'!$B$5:$B$40,"I01",'RP Review Points'!$F$5:$F$40,"")</f>
        <v/>
      </c>
    </row>
    <row r="19" ht="18" customHeight="1">
      <c r="A19" s="216" t="inlineStr">
        <is>
          <t>I10</t>
        </is>
      </c>
      <c r="B19" s="217" t="inlineStr">
        <is>
          <t>Dividends — direct holdings</t>
        </is>
      </c>
      <c r="C19" s="222" t="inlineStr">
        <is>
          <t>6 H</t>
        </is>
      </c>
      <c r="D19" s="219" t="inlineStr">
        <is>
          <t>Y</t>
        </is>
      </c>
      <c r="E19" s="240">
        <f>'I10 Dividends'!H25</f>
        <v/>
      </c>
      <c r="F19" s="216">
        <f>IF(ABS(N('I10 Dividends'!H25))&lt;0.005,"n/a",IF(ROUND('I10 Dividends'!H28,0)=0,"✓","✗"))</f>
        <v/>
      </c>
      <c r="G19" s="221">
        <f>COUNTIFS('RP Review Points'!$B$5:$B$40,"I10",'RP Review Points'!$F$5:$F$40,"")</f>
        <v/>
      </c>
    </row>
    <row r="20" ht="18" customHeight="1">
      <c r="A20" s="209" t="inlineStr">
        <is>
          <t>I20</t>
        </is>
      </c>
      <c r="B20" s="210" t="inlineStr">
        <is>
          <t>Managed fund &amp; trust distributions</t>
        </is>
      </c>
      <c r="C20" s="211" t="inlineStr">
        <is>
          <t>6 E</t>
        </is>
      </c>
      <c r="D20" s="212" t="inlineStr">
        <is>
          <t>Y</t>
        </is>
      </c>
      <c r="E20" s="239">
        <f>'I20 Fund Distributions'!N20</f>
        <v/>
      </c>
      <c r="F20" s="248">
        <f>IF(ABS(N('I20 Fund Distributions'!N20))&lt;0.005,"n/a",IF(ROUND('I20 Fund Distributions'!N23,0)=0,"✓","✗"))</f>
        <v/>
      </c>
      <c r="G20" s="215">
        <f>COUNTIFS('RP Review Points'!$B$5:$B$40,"I20",'RP Review Points'!$F$5:$F$40,"")</f>
        <v/>
      </c>
    </row>
    <row r="21" ht="18" customHeight="1">
      <c r="A21" s="216" t="inlineStr">
        <is>
          <t>C10</t>
        </is>
      </c>
      <c r="B21" s="217" t="inlineStr">
        <is>
          <t>Capital gains — tax reconciliation</t>
        </is>
      </c>
      <c r="C21" s="222" t="inlineStr">
        <is>
          <t>7 A</t>
        </is>
      </c>
      <c r="D21" s="219" t="inlineStr">
        <is>
          <t>Y</t>
        </is>
      </c>
      <c r="E21" s="240">
        <f>'C10 CGT Summary'!B17</f>
        <v/>
      </c>
      <c r="F21" s="216">
        <f>IF(ABS(N('C10 CGT Summary'!B17))&lt;0.005,"n/a",IF(ROUND('C10 CGT Summary'!B17-'T10 Tax Calc'!B11,0)=0,"by formula","✗"))</f>
        <v/>
      </c>
      <c r="G21" s="221">
        <f>COUNTIFS('RP Review Points'!$B$5:$B$40,"C10",'RP Review Points'!$F$5:$F$40,"")</f>
        <v/>
      </c>
    </row>
    <row r="22" ht="18" customHeight="1">
      <c r="A22" s="209" t="inlineStr">
        <is>
          <t>C20</t>
        </is>
      </c>
      <c r="B22" s="210" t="inlineStr">
        <is>
          <t>Cost base &amp; disposals</t>
        </is>
      </c>
      <c r="C22" s="211" t="inlineStr">
        <is>
          <t>7 A</t>
        </is>
      </c>
      <c r="D22" s="212" t="inlineStr">
        <is>
          <t>Y</t>
        </is>
      </c>
      <c r="E22" s="239">
        <f>'C20 Cost Base'!N45</f>
        <v/>
      </c>
      <c r="F22" s="245" t="n"/>
      <c r="G22" s="215">
        <f>COUNTIFS('RP Review Points'!$B$5:$B$40,"C20",'RP Review Points'!$F$5:$F$40,"")</f>
        <v/>
      </c>
    </row>
    <row r="23" ht="18" customHeight="1">
      <c r="A23" s="216" t="inlineStr">
        <is>
          <t>L01</t>
        </is>
      </c>
      <c r="B23" s="217" t="inlineStr">
        <is>
          <t>Losses carried forward</t>
        </is>
      </c>
      <c r="C23" s="222" t="inlineStr">
        <is>
          <t>13 U·V</t>
        </is>
      </c>
      <c r="D23" s="219" t="inlineStr">
        <is>
          <t>Y</t>
        </is>
      </c>
      <c r="E23" s="240">
        <f>'L01 Losses'!F12</f>
        <v/>
      </c>
      <c r="F23" s="246" t="n"/>
      <c r="G23" s="221">
        <f>COUNTIFS('RP Review Points'!$B$5:$B$40,"L01",'RP Review Points'!$F$5:$F$40,"")</f>
        <v/>
      </c>
    </row>
    <row r="24" ht="18" customHeight="1">
      <c r="A24" s="209" t="inlineStr">
        <is>
          <t>A20</t>
        </is>
      </c>
      <c r="B24" s="210" t="inlineStr">
        <is>
          <t>Creditors &amp; accruals</t>
        </is>
      </c>
      <c r="C24" s="211" t="inlineStr">
        <is>
          <t>workings</t>
        </is>
      </c>
      <c r="D24" s="212" t="inlineStr">
        <is>
          <t>Y</t>
        </is>
      </c>
      <c r="E24" s="239">
        <f>'A20 Creditors'!C13</f>
        <v/>
      </c>
      <c r="F24" s="245" t="n"/>
      <c r="G24" s="215">
        <f>COUNTIFS('RP Review Points'!$B$5:$B$40,"A20",'RP Review Points'!$F$5:$F$40,"")</f>
        <v/>
      </c>
    </row>
    <row r="25" ht="18" customHeight="1">
      <c r="A25" s="216" t="inlineStr">
        <is>
          <t>T02</t>
        </is>
      </c>
      <c r="B25" s="217" t="inlineStr">
        <is>
          <t>Manual journals</t>
        </is>
      </c>
      <c r="C25" s="222" t="inlineStr">
        <is>
          <t>workings</t>
        </is>
      </c>
      <c r="D25" s="219" t="inlineStr">
        <is>
          <t>Y</t>
        </is>
      </c>
      <c r="E25" s="246" t="n"/>
      <c r="F25" s="246" t="n"/>
      <c r="G25" s="221">
        <f>COUNTIFS('RP Review Points'!$B$5:$B$40,"T02",'RP Review Points'!$F$5:$F$40,"")</f>
        <v/>
      </c>
    </row>
    <row r="26" ht="18" customHeight="1">
      <c r="A26" s="209" t="inlineStr">
        <is>
          <t>F01</t>
        </is>
      </c>
      <c r="B26" s="210" t="inlineStr">
        <is>
          <t>HP / loan amortisation</t>
        </is>
      </c>
      <c r="C26" s="211" t="inlineStr">
        <is>
          <t>workings</t>
        </is>
      </c>
      <c r="D26" s="212" t="inlineStr">
        <is>
          <t>Y</t>
        </is>
      </c>
      <c r="E26" s="245" t="n"/>
      <c r="F26" s="245" t="n"/>
      <c r="G26" s="215">
        <f>COUNTIFS('RP Review Points'!$B$5:$B$40,"F01",'RP Review Points'!$F$5:$F$40,"")</f>
        <v/>
      </c>
    </row>
    <row r="27" ht="18" customHeight="1">
      <c r="A27" s="216" t="inlineStr">
        <is>
          <t>TTR</t>
        </is>
      </c>
      <c r="B27" s="217" t="inlineStr">
        <is>
          <t>Company return label bridge</t>
        </is>
      </c>
      <c r="C27" s="222" t="inlineStr">
        <is>
          <t>All</t>
        </is>
      </c>
      <c r="D27" s="219" t="inlineStr">
        <is>
          <t>Y</t>
        </is>
      </c>
      <c r="E27" s="246" t="n"/>
      <c r="F27" s="246" t="n"/>
      <c r="G27" s="221">
        <f>COUNTIFS('RP Review Points'!$B$5:$B$40,"TTR",'RP Review Points'!$F$5:$F$40,"")</f>
        <v/>
      </c>
    </row>
    <row r="29" ht="30" customHeight="1">
      <c r="A29" s="258" t="inlineStr">
        <is>
          <t>Reading this working paper</t>
        </is>
      </c>
    </row>
    <row r="30" ht="36" customHeight="1">
      <c r="A30" s="259" t="inlineStr">
        <is>
          <t>Cell colours</t>
        </is>
      </c>
      <c r="B30" s="228" t="n"/>
      <c r="C30" s="260" t="inlineStr">
        <is>
          <t>blue = keyed input · black = formula · green = cross-sheet link · underlined = opens</t>
        </is>
      </c>
    </row>
    <row r="31" ht="18" customHeight="1">
      <c r="A31" s="261" t="inlineStr">
        <is>
          <t>MISSING?</t>
        </is>
      </c>
      <c r="B31" s="228" t="n"/>
      <c r="C31" s="232" t="inlineStr">
        <is>
          <t>prior year had an amount, this year nil — chase the document</t>
        </is>
      </c>
      <c r="D31" s="228" t="n"/>
      <c r="E31" s="228" t="n"/>
      <c r="F31" s="228" t="n"/>
      <c r="G31" s="228" t="n"/>
    </row>
    <row r="32" ht="18" customHeight="1">
      <c r="A32" s="259" t="inlineStr">
        <is>
          <t>Not applicable?</t>
        </is>
      </c>
      <c r="B32" s="228" t="n"/>
      <c r="C32" s="232" t="inlineStr">
        <is>
          <t>Set N in the Applic. column and hide the tab — never delete it.</t>
        </is>
      </c>
      <c r="D32" s="228" t="n"/>
      <c r="E32" s="228" t="n"/>
      <c r="F32" s="228" t="n"/>
      <c r="G32" s="228" t="n"/>
    </row>
    <row r="33" ht="18" customHeight="1">
      <c r="A33" s="259" t="inlineStr">
        <is>
          <t>Review</t>
        </is>
      </c>
      <c r="B33" s="228" t="n"/>
      <c r="C33" s="232" t="inlineStr">
        <is>
          <t>completeness (no missing docs) + treatment.</t>
        </is>
      </c>
      <c r="D33" s="228" t="n"/>
      <c r="E33" s="228" t="n"/>
      <c r="F33" s="228" t="n"/>
      <c r="G33" s="228" t="n"/>
    </row>
    <row r="34" ht="18" customHeight="1">
      <c r="A34" s="262" t="inlineStr">
        <is>
          <t>Hidden sheets, not listed above</t>
        </is>
      </c>
      <c r="C34" s="238" t="inlineStr">
        <is>
          <t>RT Rates — the rate reference the tax calc reads from.</t>
        </is>
      </c>
    </row>
  </sheetData>
  <mergeCells count="19">
    <mergeCell ref="F4:G4"/>
    <mergeCell ref="A30:B30"/>
    <mergeCell ref="C30:G30"/>
    <mergeCell ref="C34:G34"/>
    <mergeCell ref="C33:G33"/>
    <mergeCell ref="A29:G29"/>
    <mergeCell ref="F3:G3"/>
    <mergeCell ref="C31:G31"/>
    <mergeCell ref="A3:B3"/>
    <mergeCell ref="A33:B33"/>
    <mergeCell ref="A5:B5"/>
    <mergeCell ref="A32:B32"/>
    <mergeCell ref="D4:E4"/>
    <mergeCell ref="D3:E3"/>
    <mergeCell ref="A4:B4"/>
    <mergeCell ref="C32:G32"/>
    <mergeCell ref="A2:G2"/>
    <mergeCell ref="A31:B31"/>
    <mergeCell ref="A34:B34"/>
  </mergeCells>
  <conditionalFormatting sqref="G12:G32">
    <cfRule type="expression" priority="1" dxfId="0">
      <formula>$G11&gt;0</formula>
    </cfRule>
  </conditionalFormatting>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tabColor rgb="0014213D"/>
    <outlinePr summaryBelow="1" summaryRight="1"/>
    <pageSetUpPr fitToPage="1"/>
  </sheetPr>
  <dimension ref="A1:G24"/>
  <sheetViews>
    <sheetView showGridLines="0" workbookViewId="0">
      <pane ySplit="4" topLeftCell="A5" activePane="bottomLeft" state="frozen"/>
      <selection pane="bottomLeft" activeCell="A1" sqref="A1"/>
    </sheetView>
  </sheetViews>
  <sheetFormatPr baseColWidth="8" defaultRowHeight="15"/>
  <cols>
    <col width="50" customWidth="1" min="1" max="1"/>
    <col width="15" customWidth="1" min="2" max="2"/>
    <col width="13" customWidth="1" min="3" max="3"/>
    <col width="11" customWidth="1" min="4" max="4"/>
    <col width="12" customWidth="1" min="5" max="5"/>
    <col width="24" customWidth="1" min="6" max="6"/>
    <col width="4" customWidth="1" min="7" max="7"/>
  </cols>
  <sheetData>
    <row r="1" ht="24" customHeight="1">
      <c r="A1" s="81" t="inlineStr">
        <is>
          <t>B01  ·  Key figures &amp; integrity checks</t>
        </is>
      </c>
      <c r="B1" s="66" t="n"/>
      <c r="C1" s="66" t="n"/>
      <c r="D1" s="66" t="n"/>
      <c r="E1" s="66" t="n"/>
      <c r="F1" s="66" t="n"/>
      <c r="G1" s="66" t="n"/>
    </row>
    <row r="2">
      <c r="A2" s="121">
        <f>'00 Index'!$C$3&amp;"    ·    FY "&amp;'00 Index'!$C$4</f>
        <v/>
      </c>
      <c r="D2" s="122" t="inlineStr">
        <is>
          <t>ATO item(s):</t>
        </is>
      </c>
      <c r="F2" s="123" t="inlineStr">
        <is>
          <t>6–8 · 13 · calc stmt</t>
        </is>
      </c>
    </row>
    <row r="3" ht="6" customHeight="1">
      <c r="A3" s="244" t="n"/>
      <c r="B3" s="244" t="n"/>
      <c r="C3" s="244" t="n"/>
      <c r="D3" s="244" t="n"/>
      <c r="E3" s="244" t="n"/>
      <c r="F3" s="244" t="n"/>
      <c r="G3" s="244" t="n"/>
    </row>
    <row r="4" ht="26" customHeight="1">
      <c r="A4" s="9" t="inlineStr">
        <is>
          <t>Item</t>
        </is>
      </c>
      <c r="B4" s="9" t="inlineStr">
        <is>
          <t>Current year</t>
        </is>
      </c>
      <c r="C4" s="9" t="inlineStr">
        <is>
          <t>Prior year</t>
        </is>
      </c>
      <c r="D4" s="9" t="inlineStr">
        <is>
          <t>MISSING?</t>
        </is>
      </c>
      <c r="E4" s="9" t="inlineStr">
        <is>
          <t>ATO item</t>
        </is>
      </c>
      <c r="F4" s="9" t="inlineStr">
        <is>
          <t>Workpaper source</t>
        </is>
      </c>
      <c r="G4" s="31" t="inlineStr"/>
    </row>
    <row r="5">
      <c r="A5" s="131" t="inlineStr">
        <is>
          <t>Accounting profit / (loss)</t>
        </is>
      </c>
      <c r="B5" s="134">
        <f>'T10 Tax Calc'!B6</f>
        <v/>
      </c>
      <c r="C5" s="90" t="n"/>
      <c r="D5" s="152">
        <f>IF(AND(C5&lt;&gt;0,B5=0),"MISSING?","")</f>
        <v/>
      </c>
      <c r="E5" s="132" t="inlineStr">
        <is>
          <t>6 T</t>
        </is>
      </c>
      <c r="F5" s="132" t="inlineStr">
        <is>
          <t>T10 Tax Calc</t>
        </is>
      </c>
      <c r="G5" s="244" t="n"/>
    </row>
    <row r="6">
      <c r="A6" s="131" t="inlineStr">
        <is>
          <t>Taxable / net income</t>
        </is>
      </c>
      <c r="B6" s="134">
        <f>'T10 Tax Calc'!B17</f>
        <v/>
      </c>
      <c r="C6" s="90" t="n"/>
      <c r="D6" s="152">
        <f>IF(AND(C6&lt;&gt;0,B6=0),"MISSING?","")</f>
        <v/>
      </c>
      <c r="E6" s="132" t="inlineStr">
        <is>
          <t>7 T · A</t>
        </is>
      </c>
      <c r="F6" s="132" t="inlineStr">
        <is>
          <t>T10 Tax Calc</t>
        </is>
      </c>
      <c r="G6" s="244" t="n"/>
    </row>
    <row r="7">
      <c r="A7" s="131" t="inlineStr">
        <is>
          <t>Gross tax</t>
        </is>
      </c>
      <c r="B7" s="134">
        <f>'T10 Tax Calc'!B22</f>
        <v/>
      </c>
      <c r="C7" s="90" t="n"/>
      <c r="D7" s="152">
        <f>IF(AND(C7&lt;&gt;0,B7=0),"MISSING?","")</f>
        <v/>
      </c>
      <c r="E7" s="132" t="inlineStr">
        <is>
          <t>T1 · B</t>
        </is>
      </c>
      <c r="F7" s="132" t="inlineStr">
        <is>
          <t>T10 Tax Calc</t>
        </is>
      </c>
      <c r="G7" s="244" t="n"/>
    </row>
    <row r="8">
      <c r="A8" s="131" t="inlineStr">
        <is>
          <t>Tax payable (after offsets)</t>
        </is>
      </c>
      <c r="B8" s="134">
        <f>'T10 Tax Calc'!B26</f>
        <v/>
      </c>
      <c r="C8" s="90" t="n"/>
      <c r="D8" s="152">
        <f>IF(AND(C8&lt;&gt;0,B8=0),"MISSING?","")</f>
        <v/>
      </c>
      <c r="E8" s="132" t="inlineStr">
        <is>
          <t>T5</t>
        </is>
      </c>
      <c r="F8" s="132" t="inlineStr">
        <is>
          <t>T10 Tax Calc</t>
        </is>
      </c>
      <c r="G8" s="244" t="n"/>
    </row>
    <row r="9">
      <c r="A9" s="131" t="inlineStr">
        <is>
          <t>Amount due / (refundable)</t>
        </is>
      </c>
      <c r="B9" s="134">
        <f>'T10 Tax Calc'!B29</f>
        <v/>
      </c>
      <c r="C9" s="90" t="n"/>
      <c r="D9" s="152">
        <f>IF(AND(C9&lt;&gt;0,B9=0),"MISSING?","")</f>
        <v/>
      </c>
      <c r="E9" s="132" t="inlineStr">
        <is>
          <t>S</t>
        </is>
      </c>
      <c r="F9" s="132" t="inlineStr">
        <is>
          <t>T10 Tax Calc</t>
        </is>
      </c>
      <c r="G9" s="244" t="n"/>
    </row>
    <row r="10">
      <c r="A10" s="148" t="inlineStr">
        <is>
          <t>Franking account closing balance</t>
        </is>
      </c>
      <c r="B10" s="134">
        <f>'T30 Franking Account'!F26</f>
        <v/>
      </c>
      <c r="C10" s="90" t="n"/>
      <c r="D10" s="152">
        <f>IF(AND(C10&lt;&gt;0,B10=0),"MISSING?","")</f>
        <v/>
      </c>
      <c r="E10" s="132" t="inlineStr">
        <is>
          <t>8 M</t>
        </is>
      </c>
      <c r="F10" s="132" t="inlineStr">
        <is>
          <t>T30 Franking Account</t>
        </is>
      </c>
      <c r="G10" s="244" t="n"/>
    </row>
    <row r="11">
      <c r="A11" s="148" t="inlineStr">
        <is>
          <t>Div 7A loans closing balance</t>
        </is>
      </c>
      <c r="B11" s="134">
        <f>'T40 Div7A Loans'!K13</f>
        <v/>
      </c>
      <c r="C11" s="90" t="n"/>
      <c r="D11" s="152">
        <f>IF(AND(C11&lt;&gt;0,B11=0),"MISSING?","")</f>
        <v/>
      </c>
      <c r="E11" s="132" t="inlineStr">
        <is>
          <t>Div 7A</t>
        </is>
      </c>
      <c r="F11" s="132" t="inlineStr">
        <is>
          <t>T40 Div7A Loans</t>
        </is>
      </c>
      <c r="G11" s="244" t="n"/>
    </row>
    <row r="12">
      <c r="A12" s="148" t="inlineStr">
        <is>
          <t>Dividends paid (gross)</t>
        </is>
      </c>
      <c r="B12" s="134">
        <f>'D10 Dividends Paid'!C13</f>
        <v/>
      </c>
      <c r="C12" s="90" t="n"/>
      <c r="D12" s="152">
        <f>IF(AND(C12&lt;&gt;0,B12=0),"MISSING?","")</f>
        <v/>
      </c>
      <c r="E12" s="132" t="inlineStr">
        <is>
          <t>8 J/K</t>
        </is>
      </c>
      <c r="F12" s="132" t="inlineStr">
        <is>
          <t>D10 Dividends Paid</t>
        </is>
      </c>
      <c r="G12" s="244" t="n"/>
    </row>
    <row r="13">
      <c r="A13" s="148" t="inlineStr">
        <is>
          <t>Tax losses carried forward</t>
        </is>
      </c>
      <c r="B13" s="134">
        <f>'L01 Losses'!F12</f>
        <v/>
      </c>
      <c r="C13" s="90" t="n"/>
      <c r="D13" s="152">
        <f>IF(AND(C13&lt;&gt;0,B13=0),"MISSING?","")</f>
        <v/>
      </c>
      <c r="E13" s="132" t="inlineStr">
        <is>
          <t>13 U</t>
        </is>
      </c>
      <c r="F13" s="132" t="inlineStr">
        <is>
          <t>L01 Losses</t>
        </is>
      </c>
      <c r="G13" s="244" t="n"/>
    </row>
    <row r="14">
      <c r="A14" s="148" t="inlineStr">
        <is>
          <t>Capital losses carried forward</t>
        </is>
      </c>
      <c r="B14" s="134">
        <f>'L01 Losses'!E23</f>
        <v/>
      </c>
      <c r="C14" s="90" t="n"/>
      <c r="D14" s="152">
        <f>IF(AND(C14&lt;&gt;0,B14=0),"MISSING?","")</f>
        <v/>
      </c>
      <c r="E14" s="132" t="inlineStr">
        <is>
          <t>13 V</t>
        </is>
      </c>
      <c r="F14" s="132" t="inlineStr">
        <is>
          <t>L01 Losses</t>
        </is>
      </c>
      <c r="G14" s="244" t="n"/>
    </row>
    <row r="15">
      <c r="A15" s="244" t="n"/>
      <c r="B15" s="244" t="n"/>
      <c r="C15" s="244" t="n"/>
      <c r="D15" s="244" t="n"/>
      <c r="E15" s="244" t="n"/>
      <c r="F15" s="244" t="n"/>
      <c r="G15" s="244" t="n"/>
    </row>
    <row r="16" ht="15" customHeight="1">
      <c r="A16" s="153" t="inlineStr">
        <is>
          <t>Integrity checks — every row must show ✓ before delivery</t>
        </is>
      </c>
      <c r="B16" s="70" t="n"/>
      <c r="C16" s="70" t="n"/>
      <c r="D16" s="70" t="n"/>
      <c r="E16" s="70" t="n"/>
      <c r="F16" s="70" t="n"/>
      <c r="G16" s="71" t="n"/>
    </row>
    <row r="17">
      <c r="A17" s="148" t="inlineStr">
        <is>
          <t>Trial balance closes to nil</t>
        </is>
      </c>
      <c r="B17" s="39">
        <f>IF(ROUND('T01 Trial Balance'!O156,0)=0,"✓","✗")</f>
        <v/>
      </c>
      <c r="C17" s="145">
        <f>'T01 Trial Balance'!O156</f>
        <v/>
      </c>
      <c r="D17" s="244" t="n"/>
      <c r="E17" s="244" t="n"/>
      <c r="F17" s="244" t="n"/>
      <c r="G17" s="244" t="n"/>
    </row>
    <row r="18">
      <c r="A18" s="148" t="inlineStr">
        <is>
          <t>Cashbook A10a fully coded (check column nil)</t>
        </is>
      </c>
      <c r="B18" s="39">
        <f>IF(ROUND('A10a Cashbook'!R157,0)=0,"✓","✗")</f>
        <v/>
      </c>
      <c r="C18" s="145">
        <f>'A10a Cashbook'!R157</f>
        <v/>
      </c>
      <c r="D18" s="244" t="n"/>
      <c r="E18" s="244" t="n"/>
      <c r="F18" s="244" t="n"/>
      <c r="G18" s="244" t="n"/>
    </row>
    <row r="19">
      <c r="A19" s="148" t="inlineStr">
        <is>
          <t>Cashbook A10a reconciles to statement closing</t>
        </is>
      </c>
      <c r="B19" s="39">
        <f>IF(ROUND('A10a Cashbook'!D160,0)=0,"✓","✗")</f>
        <v/>
      </c>
      <c r="C19" s="145">
        <f>'A10a Cashbook'!D160</f>
        <v/>
      </c>
      <c r="D19" s="244" t="n"/>
      <c r="E19" s="244" t="n"/>
      <c r="F19" s="244" t="n"/>
      <c r="G19" s="244" t="n"/>
    </row>
    <row r="20">
      <c r="A20" s="148" t="inlineStr">
        <is>
          <t>Dividends banked tie to schedule</t>
        </is>
      </c>
      <c r="B20" s="39">
        <f>IF(ROUND('I10 Dividends'!H28,0)=0,"✓","✗")</f>
        <v/>
      </c>
      <c r="C20" s="145">
        <f>'I10 Dividends'!H28</f>
        <v/>
      </c>
      <c r="D20" s="244" t="n"/>
      <c r="E20" s="244" t="n"/>
      <c r="F20" s="244" t="n"/>
      <c r="G20" s="244" t="n"/>
    </row>
    <row r="21">
      <c r="A21" s="148" t="inlineStr">
        <is>
          <t>Fund distribution cash ties to schedule</t>
        </is>
      </c>
      <c r="B21" s="39">
        <f>IF(ROUND('I20 Fund Distributions'!N23,0)=0,"✓","✗")</f>
        <v/>
      </c>
      <c r="C21" s="145">
        <f>'I20 Fund Distributions'!N23</f>
        <v/>
      </c>
      <c r="D21" s="244" t="n"/>
      <c r="E21" s="244" t="n"/>
      <c r="F21" s="244" t="n"/>
      <c r="G21" s="244" t="n"/>
    </row>
    <row r="22" ht="28" customHeight="1">
      <c r="A22" s="40" t="inlineStr">
        <is>
          <t>Income tax provision reconciles (T50 out-by nil)</t>
        </is>
      </c>
      <c r="B22" s="39">
        <f>IF(ROUND('T50 Income Tax Rec'!B11,0)=0,"✓","✗")</f>
        <v/>
      </c>
      <c r="C22" s="145">
        <f>'T50 Income Tax Rec'!B11</f>
        <v/>
      </c>
      <c r="D22" s="244" t="n"/>
      <c r="E22" s="244" t="n"/>
      <c r="F22" s="244" t="n"/>
      <c r="G22" s="244" t="n"/>
    </row>
    <row r="23">
      <c r="A23" s="148" t="inlineStr">
        <is>
          <t>Franking account not in deficit</t>
        </is>
      </c>
      <c r="B23" s="39">
        <f>IF('T30 Franking Account'!F26&gt;=0,"✓","✗")</f>
        <v/>
      </c>
      <c r="C23" s="145">
        <f>'T30 Franking Account'!F26</f>
        <v/>
      </c>
      <c r="D23" s="244" t="n"/>
      <c r="E23" s="244" t="n"/>
      <c r="F23" s="244" t="n"/>
      <c r="G23" s="244" t="n"/>
    </row>
    <row r="24">
      <c r="A24" s="148" t="inlineStr">
        <is>
          <t>No Div 7A minimum-repayment shortfall</t>
        </is>
      </c>
      <c r="B24" s="39">
        <f>IF(ROUND('T40 Div7A Loans'!L13,0)=0,"✓","✗")</f>
        <v/>
      </c>
      <c r="C24" s="145">
        <f>'T40 Div7A Loans'!L13</f>
        <v/>
      </c>
      <c r="D24" s="244" t="n"/>
      <c r="E24" s="244" t="n"/>
      <c r="F24" s="244" t="n"/>
      <c r="G24" s="244" t="n"/>
    </row>
  </sheetData>
  <mergeCells count="5">
    <mergeCell ref="F2:G2"/>
    <mergeCell ref="A1:G1"/>
    <mergeCell ref="D2:E2"/>
    <mergeCell ref="A16:G16"/>
    <mergeCell ref="A2:C2"/>
  </mergeCells>
  <pageMargins left="0.75" right="0.75" top="1" bottom="1" header="0.5" footer="0.5"/>
  <pageSetup orientation="landscape" fitToHeight="0" fitToWidth="1"/>
</worksheet>
</file>

<file path=xl/worksheets/sheet3.xml><?xml version="1.0" encoding="utf-8"?>
<worksheet xmlns="http://schemas.openxmlformats.org/spreadsheetml/2006/main">
  <sheetPr>
    <tabColor rgb="0044506B"/>
    <outlinePr summaryBelow="1" summaryRight="1"/>
    <pageSetUpPr fitToPage="1"/>
  </sheetPr>
  <dimension ref="A1:H40"/>
  <sheetViews>
    <sheetView showGridLines="0" workbookViewId="0">
      <pane ySplit="4" topLeftCell="A5" activePane="bottomLeft" state="frozen"/>
      <selection pane="bottomLeft" activeCell="A1" sqref="A1"/>
    </sheetView>
  </sheetViews>
  <sheetFormatPr baseColWidth="8" defaultRowHeight="15"/>
  <cols>
    <col width="5" customWidth="1" min="1" max="1"/>
    <col width="7" customWidth="1" min="2" max="2"/>
    <col width="15" customWidth="1" min="3" max="3"/>
    <col width="52" customWidth="1" min="4" max="4"/>
    <col width="26" customWidth="1" min="5" max="5"/>
    <col width="26" customWidth="1" min="6" max="6"/>
    <col width="9" customWidth="1" min="7" max="7"/>
    <col width="8" customWidth="1" min="8" max="8"/>
  </cols>
  <sheetData>
    <row r="1" ht="24" customHeight="1">
      <c r="A1" s="81" t="inlineStr">
        <is>
          <t>Review Points &amp; Queries</t>
        </is>
      </c>
      <c r="B1" s="66" t="n"/>
      <c r="C1" s="66" t="n"/>
      <c r="D1" s="66" t="n"/>
      <c r="E1" s="66" t="n"/>
      <c r="F1" s="66" t="n"/>
      <c r="G1" s="66" t="n"/>
      <c r="H1" s="66" t="n"/>
    </row>
    <row r="2" ht="6" customHeight="1">
      <c r="A2" s="244" t="n"/>
      <c r="B2" s="244" t="n"/>
      <c r="C2" s="244" t="n"/>
      <c r="D2" s="244" t="n"/>
      <c r="E2" s="244" t="n"/>
      <c r="F2" s="244" t="n"/>
      <c r="G2" s="244" t="n"/>
      <c r="H2" s="244" t="n"/>
    </row>
    <row r="3" ht="6" customHeight="1">
      <c r="A3" s="244" t="n"/>
      <c r="B3" s="244" t="n"/>
      <c r="C3" s="244" t="n"/>
      <c r="D3" s="244" t="n"/>
      <c r="E3" s="244" t="n"/>
      <c r="F3" s="244" t="n"/>
      <c r="G3" s="244" t="n"/>
      <c r="H3" s="244" t="n"/>
    </row>
    <row r="4" ht="26" customHeight="1">
      <c r="A4" s="9" t="inlineStr">
        <is>
          <t>No</t>
        </is>
      </c>
      <c r="B4" s="9" t="inlineStr">
        <is>
          <t>WP</t>
        </is>
      </c>
      <c r="C4" s="9" t="inlineStr">
        <is>
          <t>Type</t>
        </is>
      </c>
      <c r="D4" s="9" t="inlineStr">
        <is>
          <t>Review Point / Query</t>
        </is>
      </c>
      <c r="E4" s="9" t="inlineStr">
        <is>
          <t>Response</t>
        </is>
      </c>
      <c r="F4" s="9" t="inlineStr">
        <is>
          <t>Accountant Conclusion</t>
        </is>
      </c>
      <c r="G4" s="9" t="inlineStr">
        <is>
          <t>Priority</t>
        </is>
      </c>
      <c r="H4" s="9" t="inlineStr">
        <is>
          <t>Open</t>
        </is>
      </c>
    </row>
    <row r="5">
      <c r="A5" s="38" t="n"/>
      <c r="B5" s="39" t="n"/>
      <c r="C5" s="39" t="n"/>
      <c r="D5" s="40" t="n"/>
      <c r="E5" s="40" t="n"/>
      <c r="F5" s="40" t="n"/>
      <c r="G5" s="38" t="n"/>
      <c r="H5" s="38" t="n"/>
    </row>
    <row r="6">
      <c r="A6" s="38" t="n"/>
      <c r="B6" s="39" t="n"/>
      <c r="C6" s="39" t="n"/>
      <c r="D6" s="40" t="n"/>
      <c r="E6" s="40" t="n"/>
      <c r="F6" s="40" t="n"/>
      <c r="G6" s="38" t="n"/>
      <c r="H6" s="38" t="n"/>
    </row>
    <row r="7">
      <c r="A7" s="38" t="n"/>
      <c r="B7" s="39" t="n"/>
      <c r="C7" s="39" t="n"/>
      <c r="D7" s="40" t="n"/>
      <c r="E7" s="40" t="n"/>
      <c r="F7" s="40" t="n"/>
      <c r="G7" s="38" t="n"/>
      <c r="H7" s="38" t="n"/>
    </row>
    <row r="8">
      <c r="A8" s="38" t="n"/>
      <c r="B8" s="39" t="n"/>
      <c r="C8" s="39" t="n"/>
      <c r="D8" s="40" t="n"/>
      <c r="E8" s="40" t="n"/>
      <c r="F8" s="40" t="n"/>
      <c r="G8" s="38" t="n"/>
      <c r="H8" s="38" t="n"/>
    </row>
    <row r="9">
      <c r="A9" s="38" t="n"/>
      <c r="B9" s="39" t="n"/>
      <c r="C9" s="39" t="n"/>
      <c r="D9" s="40" t="n"/>
      <c r="E9" s="40" t="n"/>
      <c r="F9" s="40" t="n"/>
      <c r="G9" s="38" t="n"/>
      <c r="H9" s="38" t="n"/>
    </row>
    <row r="10">
      <c r="A10" s="38" t="n"/>
      <c r="B10" s="39" t="n"/>
      <c r="C10" s="39" t="n"/>
      <c r="D10" s="40" t="n"/>
      <c r="E10" s="40" t="n"/>
      <c r="F10" s="40" t="n"/>
      <c r="G10" s="38" t="n"/>
      <c r="H10" s="38" t="n"/>
    </row>
    <row r="11">
      <c r="A11" s="38" t="n"/>
      <c r="B11" s="39" t="n"/>
      <c r="C11" s="39" t="n"/>
      <c r="D11" s="40" t="n"/>
      <c r="E11" s="40" t="n"/>
      <c r="F11" s="40" t="n"/>
      <c r="G11" s="38" t="n"/>
      <c r="H11" s="38" t="n"/>
    </row>
    <row r="12">
      <c r="A12" s="41" t="n"/>
      <c r="B12" s="42" t="n"/>
      <c r="C12" s="42" t="n"/>
      <c r="D12" s="43" t="n"/>
      <c r="E12" s="43" t="n"/>
      <c r="F12" s="43" t="n"/>
      <c r="G12" s="41" t="n"/>
      <c r="H12" s="41" t="n"/>
    </row>
    <row r="13">
      <c r="A13" s="41" t="n"/>
      <c r="B13" s="42" t="n"/>
      <c r="C13" s="42" t="n"/>
      <c r="D13" s="43" t="n"/>
      <c r="E13" s="43" t="n"/>
      <c r="F13" s="43" t="n"/>
      <c r="G13" s="41" t="n"/>
      <c r="H13" s="41" t="n"/>
    </row>
    <row r="14">
      <c r="A14" s="41" t="n"/>
      <c r="B14" s="42" t="n"/>
      <c r="C14" s="42" t="n"/>
      <c r="D14" s="43" t="n"/>
      <c r="E14" s="43" t="n"/>
      <c r="F14" s="43" t="n"/>
      <c r="G14" s="41" t="n"/>
      <c r="H14" s="41" t="n"/>
    </row>
    <row r="15">
      <c r="A15" s="41" t="n"/>
      <c r="B15" s="42" t="n"/>
      <c r="C15" s="42" t="n"/>
      <c r="D15" s="43" t="n"/>
      <c r="E15" s="43" t="n"/>
      <c r="F15" s="43" t="n"/>
      <c r="G15" s="41" t="n"/>
      <c r="H15" s="41" t="n"/>
    </row>
    <row r="16">
      <c r="A16" s="41" t="n"/>
      <c r="B16" s="42" t="n"/>
      <c r="C16" s="42" t="n"/>
      <c r="D16" s="43" t="n"/>
      <c r="E16" s="43" t="n"/>
      <c r="F16" s="43" t="n"/>
      <c r="G16" s="41" t="n"/>
      <c r="H16" s="41" t="n"/>
    </row>
    <row r="17">
      <c r="A17" s="41" t="n"/>
      <c r="B17" s="42" t="n"/>
      <c r="C17" s="42" t="n"/>
      <c r="D17" s="43" t="n"/>
      <c r="E17" s="43" t="n"/>
      <c r="F17" s="43" t="n"/>
      <c r="G17" s="41" t="n"/>
      <c r="H17" s="41" t="n"/>
    </row>
    <row r="18">
      <c r="A18" s="41" t="n"/>
      <c r="B18" s="42" t="n"/>
      <c r="C18" s="42" t="n"/>
      <c r="D18" s="43" t="n"/>
      <c r="E18" s="43" t="n"/>
      <c r="F18" s="43" t="n"/>
      <c r="G18" s="41" t="n"/>
      <c r="H18" s="41" t="n"/>
    </row>
    <row r="19">
      <c r="A19" s="41" t="n"/>
      <c r="B19" s="42" t="n"/>
      <c r="C19" s="42" t="n"/>
      <c r="D19" s="43" t="n"/>
      <c r="E19" s="43" t="n"/>
      <c r="F19" s="43" t="n"/>
      <c r="G19" s="41" t="n"/>
      <c r="H19" s="41" t="n"/>
    </row>
    <row r="20">
      <c r="A20" s="41" t="n"/>
      <c r="B20" s="42" t="n"/>
      <c r="C20" s="42" t="n"/>
      <c r="D20" s="43" t="n"/>
      <c r="E20" s="43" t="n"/>
      <c r="F20" s="43" t="n"/>
      <c r="G20" s="41" t="n"/>
      <c r="H20" s="41" t="n"/>
    </row>
    <row r="21">
      <c r="A21" s="41" t="n"/>
      <c r="B21" s="42" t="n"/>
      <c r="C21" s="42" t="n"/>
      <c r="D21" s="43" t="n"/>
      <c r="E21" s="43" t="n"/>
      <c r="F21" s="43" t="n"/>
      <c r="G21" s="41" t="n"/>
      <c r="H21" s="41" t="n"/>
    </row>
    <row r="22">
      <c r="A22" s="41" t="n"/>
      <c r="B22" s="42" t="n"/>
      <c r="C22" s="42" t="n"/>
      <c r="D22" s="43" t="n"/>
      <c r="E22" s="43" t="n"/>
      <c r="F22" s="43" t="n"/>
      <c r="G22" s="41" t="n"/>
      <c r="H22" s="41" t="n"/>
    </row>
    <row r="23">
      <c r="A23" s="41" t="n"/>
      <c r="B23" s="42" t="n"/>
      <c r="C23" s="42" t="n"/>
      <c r="D23" s="43" t="n"/>
      <c r="E23" s="43" t="n"/>
      <c r="F23" s="43" t="n"/>
      <c r="G23" s="41" t="n"/>
      <c r="H23" s="41" t="n"/>
    </row>
    <row r="24">
      <c r="A24" s="41" t="n"/>
      <c r="B24" s="42" t="n"/>
      <c r="C24" s="42" t="n"/>
      <c r="D24" s="43" t="n"/>
      <c r="E24" s="43" t="n"/>
      <c r="F24" s="43" t="n"/>
      <c r="G24" s="41" t="n"/>
      <c r="H24" s="41" t="n"/>
    </row>
    <row r="25">
      <c r="A25" s="41" t="n"/>
      <c r="B25" s="42" t="n"/>
      <c r="C25" s="42" t="n"/>
      <c r="D25" s="43" t="n"/>
      <c r="E25" s="43" t="n"/>
      <c r="F25" s="43" t="n"/>
      <c r="G25" s="41" t="n"/>
      <c r="H25" s="41" t="n"/>
    </row>
    <row r="26">
      <c r="A26" s="41" t="n"/>
      <c r="B26" s="42" t="n"/>
      <c r="C26" s="42" t="n"/>
      <c r="D26" s="43" t="n"/>
      <c r="E26" s="43" t="n"/>
      <c r="F26" s="43" t="n"/>
      <c r="G26" s="41" t="n"/>
      <c r="H26" s="41" t="n"/>
    </row>
    <row r="27">
      <c r="A27" s="41" t="n"/>
      <c r="B27" s="42" t="n"/>
      <c r="C27" s="42" t="n"/>
      <c r="D27" s="43" t="n"/>
      <c r="E27" s="43" t="n"/>
      <c r="F27" s="43" t="n"/>
      <c r="G27" s="41" t="n"/>
      <c r="H27" s="41" t="n"/>
    </row>
    <row r="28">
      <c r="A28" s="41" t="n"/>
      <c r="B28" s="42" t="n"/>
      <c r="C28" s="42" t="n"/>
      <c r="D28" s="43" t="n"/>
      <c r="E28" s="43" t="n"/>
      <c r="F28" s="43" t="n"/>
      <c r="G28" s="41" t="n"/>
      <c r="H28" s="41" t="n"/>
    </row>
    <row r="29">
      <c r="A29" s="41" t="n"/>
      <c r="B29" s="42" t="n"/>
      <c r="C29" s="42" t="n"/>
      <c r="D29" s="43" t="n"/>
      <c r="E29" s="43" t="n"/>
      <c r="F29" s="43" t="n"/>
      <c r="G29" s="41" t="n"/>
      <c r="H29" s="41" t="n"/>
    </row>
    <row r="30">
      <c r="A30" s="41" t="n"/>
      <c r="B30" s="42" t="n"/>
      <c r="C30" s="42" t="n"/>
      <c r="D30" s="43" t="n"/>
      <c r="E30" s="43" t="n"/>
      <c r="F30" s="43" t="n"/>
      <c r="G30" s="41" t="n"/>
      <c r="H30" s="41" t="n"/>
    </row>
    <row r="31">
      <c r="A31" s="41" t="n"/>
      <c r="B31" s="42" t="n"/>
      <c r="C31" s="42" t="n"/>
      <c r="D31" s="43" t="n"/>
      <c r="E31" s="43" t="n"/>
      <c r="F31" s="43" t="n"/>
      <c r="G31" s="41" t="n"/>
      <c r="H31" s="41" t="n"/>
    </row>
    <row r="32">
      <c r="A32" s="41" t="n"/>
      <c r="B32" s="42" t="n"/>
      <c r="C32" s="42" t="n"/>
      <c r="D32" s="43" t="n"/>
      <c r="E32" s="43" t="n"/>
      <c r="F32" s="43" t="n"/>
      <c r="G32" s="41" t="n"/>
      <c r="H32" s="41" t="n"/>
    </row>
    <row r="33">
      <c r="A33" s="41" t="n"/>
      <c r="B33" s="42" t="n"/>
      <c r="C33" s="42" t="n"/>
      <c r="D33" s="43" t="n"/>
      <c r="E33" s="43" t="n"/>
      <c r="F33" s="43" t="n"/>
      <c r="G33" s="41" t="n"/>
      <c r="H33" s="41" t="n"/>
    </row>
    <row r="34">
      <c r="A34" s="41" t="n"/>
      <c r="B34" s="42" t="n"/>
      <c r="C34" s="42" t="n"/>
      <c r="D34" s="43" t="n"/>
      <c r="E34" s="43" t="n"/>
      <c r="F34" s="43" t="n"/>
      <c r="G34" s="41" t="n"/>
      <c r="H34" s="41" t="n"/>
    </row>
    <row r="35">
      <c r="A35" s="41" t="n"/>
      <c r="B35" s="42" t="n"/>
      <c r="C35" s="42" t="n"/>
      <c r="D35" s="43" t="n"/>
      <c r="E35" s="43" t="n"/>
      <c r="F35" s="43" t="n"/>
      <c r="G35" s="41" t="n"/>
      <c r="H35" s="41" t="n"/>
    </row>
    <row r="36">
      <c r="A36" s="41" t="n"/>
      <c r="B36" s="42" t="n"/>
      <c r="C36" s="42" t="n"/>
      <c r="D36" s="43" t="n"/>
      <c r="E36" s="43" t="n"/>
      <c r="F36" s="43" t="n"/>
      <c r="G36" s="41" t="n"/>
      <c r="H36" s="41" t="n"/>
    </row>
    <row r="37">
      <c r="A37" s="41" t="n"/>
      <c r="B37" s="42" t="n"/>
      <c r="C37" s="42" t="n"/>
      <c r="D37" s="43" t="n"/>
      <c r="E37" s="43" t="n"/>
      <c r="F37" s="43" t="n"/>
      <c r="G37" s="41" t="n"/>
      <c r="H37" s="41" t="n"/>
    </row>
    <row r="38">
      <c r="A38" s="41" t="n"/>
      <c r="B38" s="42" t="n"/>
      <c r="C38" s="42" t="n"/>
      <c r="D38" s="43" t="n"/>
      <c r="E38" s="43" t="n"/>
      <c r="F38" s="43" t="n"/>
      <c r="G38" s="41" t="n"/>
      <c r="H38" s="41" t="n"/>
    </row>
    <row r="39">
      <c r="A39" s="41" t="n"/>
      <c r="B39" s="42" t="n"/>
      <c r="C39" s="42" t="n"/>
      <c r="D39" s="43" t="n"/>
      <c r="E39" s="43" t="n"/>
      <c r="F39" s="43" t="n"/>
      <c r="G39" s="41" t="n"/>
      <c r="H39" s="41" t="n"/>
    </row>
    <row r="40">
      <c r="A40" s="41" t="n"/>
      <c r="B40" s="42" t="n"/>
      <c r="C40" s="42" t="n"/>
      <c r="D40" s="43" t="n"/>
      <c r="E40" s="43" t="n"/>
      <c r="F40" s="43" t="n"/>
      <c r="G40" s="41" t="n"/>
      <c r="H40" s="41" t="n"/>
    </row>
  </sheetData>
  <mergeCells count="1">
    <mergeCell ref="A1:H1"/>
  </mergeCells>
  <conditionalFormatting sqref="C5:C40">
    <cfRule type="expression" priority="1" dxfId="1">
      <formula>$C5="MISSING DOC"</formula>
    </cfRule>
    <cfRule type="expression" priority="2" dxfId="2">
      <formula>$C5="TREATMENT"</formula>
    </cfRule>
    <cfRule type="expression" priority="3" dxfId="3">
      <formula>$C5="RECONCILE"</formula>
    </cfRule>
    <cfRule type="expression" priority="4" dxfId="4">
      <formula>$C5="QUERY"</formula>
    </cfRule>
  </conditionalFormatting>
  <dataValidations count="3">
    <dataValidation sqref="C5:C40" showDropDown="0" showInputMessage="0" showErrorMessage="0" allowBlank="1" type="list">
      <formula1>"MISSING DOC,TREATMENT,RECONCILE,QUERY"</formula1>
    </dataValidation>
    <dataValidation sqref="G5:G40" showDropDown="0" showInputMessage="0" showErrorMessage="0" allowBlank="1" type="list">
      <formula1>"High,Medium,Low"</formula1>
    </dataValidation>
    <dataValidation sqref="B5:B40" showDropDown="0" showInputMessage="0" showErrorMessage="0" allowBlank="1" type="list">
      <formula1>"B01,T01,T10,T30,T40,T50,T60,D10,A10a,A10b,I01,I10,I20,C10,C20,L01,A20,T02,F01,TTR"</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4A6FA5"/>
    <outlinePr summaryBelow="1" summaryRight="1"/>
    <pageSetUpPr fitToPage="1"/>
  </sheetPr>
  <dimension ref="A1:S157"/>
  <sheetViews>
    <sheetView showGridLines="0" workbookViewId="0">
      <pane xSplit="3" ySplit="5" topLeftCell="D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30" customWidth="1" min="2" max="2"/>
    <col width="12" customWidth="1" min="3" max="3"/>
    <col width="12" customWidth="1" min="4" max="4"/>
    <col width="12"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4" customWidth="1" min="15" max="15"/>
    <col width="12" customWidth="1" min="16" max="16"/>
    <col width="12" customWidth="1" min="17" max="17"/>
    <col width="18" customWidth="1" min="18" max="18"/>
    <col width="18" customWidth="1" min="19" max="19"/>
  </cols>
  <sheetData>
    <row r="1" ht="24" customHeight="1">
      <c r="A1" s="81" t="inlineStr">
        <is>
          <t>T01  ·  Trial balance &amp; journals</t>
        </is>
      </c>
      <c r="B1" s="66" t="n"/>
      <c r="C1" s="66" t="n"/>
      <c r="D1" s="66" t="n"/>
      <c r="E1" s="66" t="n"/>
      <c r="F1" s="66" t="n"/>
      <c r="G1" s="66" t="n"/>
      <c r="H1" s="66" t="n"/>
      <c r="I1" s="66" t="n"/>
      <c r="J1" s="66" t="n"/>
      <c r="K1" s="66" t="n"/>
      <c r="L1" s="66" t="n"/>
      <c r="M1" s="66" t="n"/>
      <c r="N1" s="66" t="n"/>
      <c r="O1" s="66" t="n"/>
      <c r="P1" s="66" t="n"/>
      <c r="Q1" s="66" t="n"/>
      <c r="R1" s="66" t="n"/>
      <c r="S1" s="66" t="n"/>
    </row>
    <row r="2">
      <c r="A2" s="121">
        <f>'00 Index'!$C$3&amp;"    ·    FY "&amp;'00 Index'!$C$4</f>
        <v/>
      </c>
      <c r="D2" s="122" t="inlineStr">
        <is>
          <t>ATO item(s):</t>
        </is>
      </c>
      <c r="F2" s="123" t="inlineStr">
        <is>
          <t>workings</t>
        </is>
      </c>
    </row>
    <row r="3">
      <c r="A3" s="175" t="inlineStr">
        <is>
          <t>Books / TB source:</t>
        </is>
      </c>
      <c r="B3" s="5" t="n"/>
      <c r="C3" s="244" t="n"/>
      <c r="D3" s="244" t="n"/>
      <c r="E3" s="114" t="inlineStr">
        <is>
          <t>software books → CY start = the imported closing TB, journals = year-end adjustments only; Excel books → CY start = opening (P&amp;L nil), journals build the year from the cashbooks</t>
        </is>
      </c>
    </row>
    <row r="4" ht="28" customHeight="1">
      <c r="A4" s="9" t="inlineStr">
        <is>
          <t>Code</t>
        </is>
      </c>
      <c r="B4" s="9" t="inlineStr">
        <is>
          <t>Account</t>
        </is>
      </c>
      <c r="C4" s="9" t="inlineStr">
        <is>
          <t>Type</t>
        </is>
      </c>
      <c r="D4" s="9" t="inlineStr">
        <is>
          <t>PY 30/6</t>
        </is>
      </c>
      <c r="E4" s="9" t="inlineStr">
        <is>
          <t>CY start / per books</t>
        </is>
      </c>
      <c r="F4" s="9" t="inlineStr">
        <is>
          <t>Jnl 1</t>
        </is>
      </c>
      <c r="G4" s="9" t="inlineStr">
        <is>
          <t>Jnl 2</t>
        </is>
      </c>
      <c r="H4" s="9" t="inlineStr">
        <is>
          <t>Jnl 3</t>
        </is>
      </c>
      <c r="I4" s="9" t="inlineStr">
        <is>
          <t>Jnl 4</t>
        </is>
      </c>
      <c r="J4" s="9" t="inlineStr">
        <is>
          <t>Jnl 5</t>
        </is>
      </c>
      <c r="K4" s="9" t="inlineStr">
        <is>
          <t>Jnl 6</t>
        </is>
      </c>
      <c r="L4" s="9" t="inlineStr">
        <is>
          <t>Jnl 7</t>
        </is>
      </c>
      <c r="M4" s="9" t="inlineStr">
        <is>
          <t>Jnl 8</t>
        </is>
      </c>
      <c r="N4" s="9" t="inlineStr">
        <is>
          <t>Jnl 9</t>
        </is>
      </c>
      <c r="O4" s="9" t="inlineStr">
        <is>
          <t>CY closing (WP)</t>
        </is>
      </c>
      <c r="P4" s="9" t="inlineStr">
        <is>
          <t>Mvt vs start</t>
        </is>
      </c>
      <c r="Q4" s="9" t="inlineStr">
        <is>
          <t>Mvt vs PY</t>
        </is>
      </c>
      <c r="R4" s="9" t="inlineStr">
        <is>
          <t>Source ref</t>
        </is>
      </c>
      <c r="S4" s="9" t="inlineStr">
        <is>
          <t>Query</t>
        </is>
      </c>
    </row>
    <row r="5" ht="15" customHeight="1">
      <c r="A5" s="132" t="inlineStr">
        <is>
          <t>Journal source →  (ONE source document per column)</t>
        </is>
      </c>
      <c r="B5" s="249" t="n"/>
      <c r="C5" s="249" t="n"/>
      <c r="D5" s="249" t="n"/>
      <c r="E5" s="249" t="n"/>
      <c r="F5" s="44" t="n"/>
      <c r="G5" s="44" t="n"/>
      <c r="H5" s="44" t="n"/>
      <c r="I5" s="44" t="n"/>
      <c r="J5" s="44" t="n"/>
      <c r="K5" s="44" t="n"/>
      <c r="L5" s="44" t="n"/>
      <c r="M5" s="44" t="n"/>
      <c r="N5" s="44" t="n"/>
      <c r="O5" s="249" t="n"/>
      <c r="P5" s="249" t="n"/>
      <c r="Q5" s="249" t="n"/>
      <c r="R5" s="249" t="n"/>
      <c r="S5" s="249" t="n"/>
    </row>
    <row r="6">
      <c r="A6" s="45" t="n"/>
      <c r="B6" s="45" t="n"/>
      <c r="C6" s="45" t="n"/>
      <c r="D6" s="90" t="n"/>
      <c r="E6" s="90" t="n"/>
      <c r="F6" s="90" t="n"/>
      <c r="G6" s="90" t="n"/>
      <c r="H6" s="90" t="n"/>
      <c r="I6" s="90" t="n"/>
      <c r="J6" s="90" t="n"/>
      <c r="K6" s="90" t="n"/>
      <c r="L6" s="90" t="n"/>
      <c r="M6" s="90" t="n"/>
      <c r="N6" s="90" t="n"/>
      <c r="O6" s="145">
        <f>E6+SUM(F6:N6)</f>
        <v/>
      </c>
      <c r="P6" s="145">
        <f>O6-E6</f>
        <v/>
      </c>
      <c r="Q6" s="145">
        <f>O6-D6</f>
        <v/>
      </c>
      <c r="R6" s="45" t="n"/>
      <c r="S6" s="45" t="n"/>
    </row>
    <row r="7">
      <c r="A7" s="45" t="n"/>
      <c r="B7" s="45" t="n"/>
      <c r="C7" s="45" t="n"/>
      <c r="D7" s="90" t="n"/>
      <c r="E7" s="90" t="n"/>
      <c r="F7" s="90" t="n"/>
      <c r="G7" s="90" t="n"/>
      <c r="H7" s="90" t="n"/>
      <c r="I7" s="90" t="n"/>
      <c r="J7" s="90" t="n"/>
      <c r="K7" s="90" t="n"/>
      <c r="L7" s="90" t="n"/>
      <c r="M7" s="90" t="n"/>
      <c r="N7" s="90" t="n"/>
      <c r="O7" s="145">
        <f>E7+SUM(F7:N7)</f>
        <v/>
      </c>
      <c r="P7" s="145">
        <f>O7-E7</f>
        <v/>
      </c>
      <c r="Q7" s="145">
        <f>O7-D7</f>
        <v/>
      </c>
      <c r="R7" s="45" t="n"/>
      <c r="S7" s="45" t="n"/>
    </row>
    <row r="8">
      <c r="A8" s="45" t="n"/>
      <c r="B8" s="45" t="n"/>
      <c r="C8" s="45" t="n"/>
      <c r="D8" s="90" t="n"/>
      <c r="E8" s="90" t="n"/>
      <c r="F8" s="90" t="n"/>
      <c r="G8" s="90" t="n"/>
      <c r="H8" s="90" t="n"/>
      <c r="I8" s="90" t="n"/>
      <c r="J8" s="90" t="n"/>
      <c r="K8" s="90" t="n"/>
      <c r="L8" s="90" t="n"/>
      <c r="M8" s="90" t="n"/>
      <c r="N8" s="90" t="n"/>
      <c r="O8" s="145">
        <f>E8+SUM(F8:N8)</f>
        <v/>
      </c>
      <c r="P8" s="145">
        <f>O8-E8</f>
        <v/>
      </c>
      <c r="Q8" s="145">
        <f>O8-D8</f>
        <v/>
      </c>
      <c r="R8" s="45" t="n"/>
      <c r="S8" s="45" t="n"/>
    </row>
    <row r="9">
      <c r="A9" s="45" t="n"/>
      <c r="B9" s="45" t="n"/>
      <c r="C9" s="45" t="n"/>
      <c r="D9" s="90" t="n"/>
      <c r="E9" s="90" t="n"/>
      <c r="F9" s="90" t="n"/>
      <c r="G9" s="90" t="n"/>
      <c r="H9" s="90" t="n"/>
      <c r="I9" s="90" t="n"/>
      <c r="J9" s="90" t="n"/>
      <c r="K9" s="90" t="n"/>
      <c r="L9" s="90" t="n"/>
      <c r="M9" s="90" t="n"/>
      <c r="N9" s="90" t="n"/>
      <c r="O9" s="145">
        <f>E9+SUM(F9:N9)</f>
        <v/>
      </c>
      <c r="P9" s="145">
        <f>O9-E9</f>
        <v/>
      </c>
      <c r="Q9" s="145">
        <f>O9-D9</f>
        <v/>
      </c>
      <c r="R9" s="45" t="n"/>
      <c r="S9" s="45" t="n"/>
    </row>
    <row r="10">
      <c r="A10" s="45" t="n"/>
      <c r="B10" s="45" t="n"/>
      <c r="C10" s="45" t="n"/>
      <c r="D10" s="90" t="n"/>
      <c r="E10" s="90" t="n"/>
      <c r="F10" s="90" t="n"/>
      <c r="G10" s="90" t="n"/>
      <c r="H10" s="90" t="n"/>
      <c r="I10" s="90" t="n"/>
      <c r="J10" s="90" t="n"/>
      <c r="K10" s="90" t="n"/>
      <c r="L10" s="90" t="n"/>
      <c r="M10" s="90" t="n"/>
      <c r="N10" s="90" t="n"/>
      <c r="O10" s="145">
        <f>E10+SUM(F10:N10)</f>
        <v/>
      </c>
      <c r="P10" s="145">
        <f>O10-E10</f>
        <v/>
      </c>
      <c r="Q10" s="145">
        <f>O10-D10</f>
        <v/>
      </c>
      <c r="R10" s="45" t="n"/>
      <c r="S10" s="45" t="n"/>
    </row>
    <row r="11">
      <c r="A11" s="45" t="n"/>
      <c r="B11" s="45" t="n"/>
      <c r="C11" s="45" t="n"/>
      <c r="D11" s="90" t="n"/>
      <c r="E11" s="90" t="n"/>
      <c r="F11" s="90" t="n"/>
      <c r="G11" s="90" t="n"/>
      <c r="H11" s="90" t="n"/>
      <c r="I11" s="90" t="n"/>
      <c r="J11" s="90" t="n"/>
      <c r="K11" s="90" t="n"/>
      <c r="L11" s="90" t="n"/>
      <c r="M11" s="90" t="n"/>
      <c r="N11" s="90" t="n"/>
      <c r="O11" s="145">
        <f>E11+SUM(F11:N11)</f>
        <v/>
      </c>
      <c r="P11" s="145">
        <f>O11-E11</f>
        <v/>
      </c>
      <c r="Q11" s="145">
        <f>O11-D11</f>
        <v/>
      </c>
      <c r="R11" s="45" t="n"/>
      <c r="S11" s="45" t="n"/>
    </row>
    <row r="12">
      <c r="A12" s="45" t="n"/>
      <c r="B12" s="45" t="n"/>
      <c r="C12" s="45" t="n"/>
      <c r="D12" s="90" t="n"/>
      <c r="E12" s="90" t="n"/>
      <c r="F12" s="90" t="n"/>
      <c r="G12" s="90" t="n"/>
      <c r="H12" s="90" t="n"/>
      <c r="I12" s="90" t="n"/>
      <c r="J12" s="90" t="n"/>
      <c r="K12" s="90" t="n"/>
      <c r="L12" s="90" t="n"/>
      <c r="M12" s="90" t="n"/>
      <c r="N12" s="90" t="n"/>
      <c r="O12" s="145">
        <f>E12+SUM(F12:N12)</f>
        <v/>
      </c>
      <c r="P12" s="145">
        <f>O12-E12</f>
        <v/>
      </c>
      <c r="Q12" s="145">
        <f>O12-D12</f>
        <v/>
      </c>
      <c r="R12" s="45" t="n"/>
      <c r="S12" s="45" t="n"/>
    </row>
    <row r="13">
      <c r="A13" s="45" t="n"/>
      <c r="B13" s="45" t="n"/>
      <c r="C13" s="45" t="n"/>
      <c r="D13" s="90" t="n"/>
      <c r="E13" s="90" t="n"/>
      <c r="F13" s="90" t="n"/>
      <c r="G13" s="90" t="n"/>
      <c r="H13" s="90" t="n"/>
      <c r="I13" s="90" t="n"/>
      <c r="J13" s="90" t="n"/>
      <c r="K13" s="90" t="n"/>
      <c r="L13" s="90" t="n"/>
      <c r="M13" s="90" t="n"/>
      <c r="N13" s="90" t="n"/>
      <c r="O13" s="145">
        <f>E13+SUM(F13:N13)</f>
        <v/>
      </c>
      <c r="P13" s="145">
        <f>O13-E13</f>
        <v/>
      </c>
      <c r="Q13" s="145">
        <f>O13-D13</f>
        <v/>
      </c>
      <c r="R13" s="45" t="n"/>
      <c r="S13" s="45" t="n"/>
    </row>
    <row r="14">
      <c r="A14" s="45" t="n"/>
      <c r="B14" s="45" t="n"/>
      <c r="C14" s="45" t="n"/>
      <c r="D14" s="90" t="n"/>
      <c r="E14" s="90" t="n"/>
      <c r="F14" s="90" t="n"/>
      <c r="G14" s="90" t="n"/>
      <c r="H14" s="90" t="n"/>
      <c r="I14" s="90" t="n"/>
      <c r="J14" s="90" t="n"/>
      <c r="K14" s="90" t="n"/>
      <c r="L14" s="90" t="n"/>
      <c r="M14" s="90" t="n"/>
      <c r="N14" s="90" t="n"/>
      <c r="O14" s="145">
        <f>E14+SUM(F14:N14)</f>
        <v/>
      </c>
      <c r="P14" s="145">
        <f>O14-E14</f>
        <v/>
      </c>
      <c r="Q14" s="145">
        <f>O14-D14</f>
        <v/>
      </c>
      <c r="R14" s="45" t="n"/>
      <c r="S14" s="45" t="n"/>
    </row>
    <row r="15">
      <c r="A15" s="45" t="n"/>
      <c r="B15" s="45" t="n"/>
      <c r="C15" s="45" t="n"/>
      <c r="D15" s="90" t="n"/>
      <c r="E15" s="90" t="n"/>
      <c r="F15" s="90" t="n"/>
      <c r="G15" s="90" t="n"/>
      <c r="H15" s="90" t="n"/>
      <c r="I15" s="90" t="n"/>
      <c r="J15" s="90" t="n"/>
      <c r="K15" s="90" t="n"/>
      <c r="L15" s="90" t="n"/>
      <c r="M15" s="90" t="n"/>
      <c r="N15" s="90" t="n"/>
      <c r="O15" s="145">
        <f>E15+SUM(F15:N15)</f>
        <v/>
      </c>
      <c r="P15" s="145">
        <f>O15-E15</f>
        <v/>
      </c>
      <c r="Q15" s="145">
        <f>O15-D15</f>
        <v/>
      </c>
      <c r="R15" s="45" t="n"/>
      <c r="S15" s="45" t="n"/>
    </row>
    <row r="16">
      <c r="A16" s="45" t="n"/>
      <c r="B16" s="45" t="n"/>
      <c r="C16" s="45" t="n"/>
      <c r="D16" s="90" t="n"/>
      <c r="E16" s="90" t="n"/>
      <c r="F16" s="90" t="n"/>
      <c r="G16" s="90" t="n"/>
      <c r="H16" s="90" t="n"/>
      <c r="I16" s="90" t="n"/>
      <c r="J16" s="90" t="n"/>
      <c r="K16" s="90" t="n"/>
      <c r="L16" s="90" t="n"/>
      <c r="M16" s="90" t="n"/>
      <c r="N16" s="90" t="n"/>
      <c r="O16" s="145">
        <f>E16+SUM(F16:N16)</f>
        <v/>
      </c>
      <c r="P16" s="145">
        <f>O16-E16</f>
        <v/>
      </c>
      <c r="Q16" s="145">
        <f>O16-D16</f>
        <v/>
      </c>
      <c r="R16" s="45" t="n"/>
      <c r="S16" s="45" t="n"/>
    </row>
    <row r="17">
      <c r="A17" s="45" t="n"/>
      <c r="B17" s="45" t="n"/>
      <c r="C17" s="45" t="n"/>
      <c r="D17" s="90" t="n"/>
      <c r="E17" s="90" t="n"/>
      <c r="F17" s="90" t="n"/>
      <c r="G17" s="90" t="n"/>
      <c r="H17" s="90" t="n"/>
      <c r="I17" s="90" t="n"/>
      <c r="J17" s="90" t="n"/>
      <c r="K17" s="90" t="n"/>
      <c r="L17" s="90" t="n"/>
      <c r="M17" s="90" t="n"/>
      <c r="N17" s="90" t="n"/>
      <c r="O17" s="145">
        <f>E17+SUM(F17:N17)</f>
        <v/>
      </c>
      <c r="P17" s="145">
        <f>O17-E17</f>
        <v/>
      </c>
      <c r="Q17" s="145">
        <f>O17-D17</f>
        <v/>
      </c>
      <c r="R17" s="45" t="n"/>
      <c r="S17" s="45" t="n"/>
    </row>
    <row r="18">
      <c r="A18" s="45" t="n"/>
      <c r="B18" s="45" t="n"/>
      <c r="C18" s="45" t="n"/>
      <c r="D18" s="90" t="n"/>
      <c r="E18" s="90" t="n"/>
      <c r="F18" s="90" t="n"/>
      <c r="G18" s="90" t="n"/>
      <c r="H18" s="90" t="n"/>
      <c r="I18" s="90" t="n"/>
      <c r="J18" s="90" t="n"/>
      <c r="K18" s="90" t="n"/>
      <c r="L18" s="90" t="n"/>
      <c r="M18" s="90" t="n"/>
      <c r="N18" s="90" t="n"/>
      <c r="O18" s="145">
        <f>E18+SUM(F18:N18)</f>
        <v/>
      </c>
      <c r="P18" s="145">
        <f>O18-E18</f>
        <v/>
      </c>
      <c r="Q18" s="145">
        <f>O18-D18</f>
        <v/>
      </c>
      <c r="R18" s="45" t="n"/>
      <c r="S18" s="45" t="n"/>
    </row>
    <row r="19">
      <c r="A19" s="45" t="n"/>
      <c r="B19" s="45" t="n"/>
      <c r="C19" s="45" t="n"/>
      <c r="D19" s="90" t="n"/>
      <c r="E19" s="90" t="n"/>
      <c r="F19" s="90" t="n"/>
      <c r="G19" s="90" t="n"/>
      <c r="H19" s="90" t="n"/>
      <c r="I19" s="90" t="n"/>
      <c r="J19" s="90" t="n"/>
      <c r="K19" s="90" t="n"/>
      <c r="L19" s="90" t="n"/>
      <c r="M19" s="90" t="n"/>
      <c r="N19" s="90" t="n"/>
      <c r="O19" s="145">
        <f>E19+SUM(F19:N19)</f>
        <v/>
      </c>
      <c r="P19" s="145">
        <f>O19-E19</f>
        <v/>
      </c>
      <c r="Q19" s="145">
        <f>O19-D19</f>
        <v/>
      </c>
      <c r="R19" s="45" t="n"/>
      <c r="S19" s="45" t="n"/>
    </row>
    <row r="20">
      <c r="A20" s="45" t="n"/>
      <c r="B20" s="45" t="n"/>
      <c r="C20" s="45" t="n"/>
      <c r="D20" s="90" t="n"/>
      <c r="E20" s="90" t="n"/>
      <c r="F20" s="90" t="n"/>
      <c r="G20" s="90" t="n"/>
      <c r="H20" s="90" t="n"/>
      <c r="I20" s="90" t="n"/>
      <c r="J20" s="90" t="n"/>
      <c r="K20" s="90" t="n"/>
      <c r="L20" s="90" t="n"/>
      <c r="M20" s="90" t="n"/>
      <c r="N20" s="90" t="n"/>
      <c r="O20" s="145">
        <f>E20+SUM(F20:N20)</f>
        <v/>
      </c>
      <c r="P20" s="145">
        <f>O20-E20</f>
        <v/>
      </c>
      <c r="Q20" s="145">
        <f>O20-D20</f>
        <v/>
      </c>
      <c r="R20" s="45" t="n"/>
      <c r="S20" s="45" t="n"/>
    </row>
    <row r="21">
      <c r="A21" s="45" t="n"/>
      <c r="B21" s="45" t="n"/>
      <c r="C21" s="45" t="n"/>
      <c r="D21" s="90" t="n"/>
      <c r="E21" s="90" t="n"/>
      <c r="F21" s="90" t="n"/>
      <c r="G21" s="90" t="n"/>
      <c r="H21" s="90" t="n"/>
      <c r="I21" s="90" t="n"/>
      <c r="J21" s="90" t="n"/>
      <c r="K21" s="90" t="n"/>
      <c r="L21" s="90" t="n"/>
      <c r="M21" s="90" t="n"/>
      <c r="N21" s="90" t="n"/>
      <c r="O21" s="145">
        <f>E21+SUM(F21:N21)</f>
        <v/>
      </c>
      <c r="P21" s="145">
        <f>O21-E21</f>
        <v/>
      </c>
      <c r="Q21" s="145">
        <f>O21-D21</f>
        <v/>
      </c>
      <c r="R21" s="45" t="n"/>
      <c r="S21" s="45" t="n"/>
    </row>
    <row r="22">
      <c r="A22" s="45" t="n"/>
      <c r="B22" s="45" t="n"/>
      <c r="C22" s="45" t="n"/>
      <c r="D22" s="90" t="n"/>
      <c r="E22" s="90" t="n"/>
      <c r="F22" s="90" t="n"/>
      <c r="G22" s="90" t="n"/>
      <c r="H22" s="90" t="n"/>
      <c r="I22" s="90" t="n"/>
      <c r="J22" s="90" t="n"/>
      <c r="K22" s="90" t="n"/>
      <c r="L22" s="90" t="n"/>
      <c r="M22" s="90" t="n"/>
      <c r="N22" s="90" t="n"/>
      <c r="O22" s="145">
        <f>E22+SUM(F22:N22)</f>
        <v/>
      </c>
      <c r="P22" s="145">
        <f>O22-E22</f>
        <v/>
      </c>
      <c r="Q22" s="145">
        <f>O22-D22</f>
        <v/>
      </c>
      <c r="R22" s="45" t="n"/>
      <c r="S22" s="45" t="n"/>
    </row>
    <row r="23">
      <c r="A23" s="45" t="n"/>
      <c r="B23" s="45" t="n"/>
      <c r="C23" s="45" t="n"/>
      <c r="D23" s="90" t="n"/>
      <c r="E23" s="90" t="n"/>
      <c r="F23" s="90" t="n"/>
      <c r="G23" s="90" t="n"/>
      <c r="H23" s="90" t="n"/>
      <c r="I23" s="90" t="n"/>
      <c r="J23" s="90" t="n"/>
      <c r="K23" s="90" t="n"/>
      <c r="L23" s="90" t="n"/>
      <c r="M23" s="90" t="n"/>
      <c r="N23" s="90" t="n"/>
      <c r="O23" s="145">
        <f>E23+SUM(F23:N23)</f>
        <v/>
      </c>
      <c r="P23" s="145">
        <f>O23-E23</f>
        <v/>
      </c>
      <c r="Q23" s="145">
        <f>O23-D23</f>
        <v/>
      </c>
      <c r="R23" s="45" t="n"/>
      <c r="S23" s="45" t="n"/>
    </row>
    <row r="24">
      <c r="A24" s="45" t="n"/>
      <c r="B24" s="45" t="n"/>
      <c r="C24" s="45" t="n"/>
      <c r="D24" s="90" t="n"/>
      <c r="E24" s="90" t="n"/>
      <c r="F24" s="90" t="n"/>
      <c r="G24" s="90" t="n"/>
      <c r="H24" s="90" t="n"/>
      <c r="I24" s="90" t="n"/>
      <c r="J24" s="90" t="n"/>
      <c r="K24" s="90" t="n"/>
      <c r="L24" s="90" t="n"/>
      <c r="M24" s="90" t="n"/>
      <c r="N24" s="90" t="n"/>
      <c r="O24" s="145">
        <f>E24+SUM(F24:N24)</f>
        <v/>
      </c>
      <c r="P24" s="145">
        <f>O24-E24</f>
        <v/>
      </c>
      <c r="Q24" s="145">
        <f>O24-D24</f>
        <v/>
      </c>
      <c r="R24" s="45" t="n"/>
      <c r="S24" s="45" t="n"/>
    </row>
    <row r="25">
      <c r="A25" s="45" t="n"/>
      <c r="B25" s="45" t="n"/>
      <c r="C25" s="45" t="n"/>
      <c r="D25" s="90" t="n"/>
      <c r="E25" s="90" t="n"/>
      <c r="F25" s="90" t="n"/>
      <c r="G25" s="90" t="n"/>
      <c r="H25" s="90" t="n"/>
      <c r="I25" s="90" t="n"/>
      <c r="J25" s="90" t="n"/>
      <c r="K25" s="90" t="n"/>
      <c r="L25" s="90" t="n"/>
      <c r="M25" s="90" t="n"/>
      <c r="N25" s="90" t="n"/>
      <c r="O25" s="145">
        <f>E25+SUM(F25:N25)</f>
        <v/>
      </c>
      <c r="P25" s="145">
        <f>O25-E25</f>
        <v/>
      </c>
      <c r="Q25" s="145">
        <f>O25-D25</f>
        <v/>
      </c>
      <c r="R25" s="45" t="n"/>
      <c r="S25" s="45" t="n"/>
    </row>
    <row r="26">
      <c r="A26" s="45" t="n"/>
      <c r="B26" s="45" t="n"/>
      <c r="C26" s="45" t="n"/>
      <c r="D26" s="90" t="n"/>
      <c r="E26" s="90" t="n"/>
      <c r="F26" s="90" t="n"/>
      <c r="G26" s="90" t="n"/>
      <c r="H26" s="90" t="n"/>
      <c r="I26" s="90" t="n"/>
      <c r="J26" s="90" t="n"/>
      <c r="K26" s="90" t="n"/>
      <c r="L26" s="90" t="n"/>
      <c r="M26" s="90" t="n"/>
      <c r="N26" s="90" t="n"/>
      <c r="O26" s="145">
        <f>E26+SUM(F26:N26)</f>
        <v/>
      </c>
      <c r="P26" s="145">
        <f>O26-E26</f>
        <v/>
      </c>
      <c r="Q26" s="145">
        <f>O26-D26</f>
        <v/>
      </c>
      <c r="R26" s="45" t="n"/>
      <c r="S26" s="45" t="n"/>
    </row>
    <row r="27">
      <c r="A27" s="45" t="n"/>
      <c r="B27" s="45" t="n"/>
      <c r="C27" s="45" t="n"/>
      <c r="D27" s="90" t="n"/>
      <c r="E27" s="90" t="n"/>
      <c r="F27" s="90" t="n"/>
      <c r="G27" s="90" t="n"/>
      <c r="H27" s="90" t="n"/>
      <c r="I27" s="90" t="n"/>
      <c r="J27" s="90" t="n"/>
      <c r="K27" s="90" t="n"/>
      <c r="L27" s="90" t="n"/>
      <c r="M27" s="90" t="n"/>
      <c r="N27" s="90" t="n"/>
      <c r="O27" s="145">
        <f>E27+SUM(F27:N27)</f>
        <v/>
      </c>
      <c r="P27" s="145">
        <f>O27-E27</f>
        <v/>
      </c>
      <c r="Q27" s="145">
        <f>O27-D27</f>
        <v/>
      </c>
      <c r="R27" s="45" t="n"/>
      <c r="S27" s="45" t="n"/>
    </row>
    <row r="28">
      <c r="A28" s="45" t="n"/>
      <c r="B28" s="45" t="n"/>
      <c r="C28" s="45" t="n"/>
      <c r="D28" s="90" t="n"/>
      <c r="E28" s="90" t="n"/>
      <c r="F28" s="90" t="n"/>
      <c r="G28" s="90" t="n"/>
      <c r="H28" s="90" t="n"/>
      <c r="I28" s="90" t="n"/>
      <c r="J28" s="90" t="n"/>
      <c r="K28" s="90" t="n"/>
      <c r="L28" s="90" t="n"/>
      <c r="M28" s="90" t="n"/>
      <c r="N28" s="90" t="n"/>
      <c r="O28" s="145">
        <f>E28+SUM(F28:N28)</f>
        <v/>
      </c>
      <c r="P28" s="145">
        <f>O28-E28</f>
        <v/>
      </c>
      <c r="Q28" s="145">
        <f>O28-D28</f>
        <v/>
      </c>
      <c r="R28" s="45" t="n"/>
      <c r="S28" s="45" t="n"/>
    </row>
    <row r="29">
      <c r="A29" s="45" t="n"/>
      <c r="B29" s="45" t="n"/>
      <c r="C29" s="45" t="n"/>
      <c r="D29" s="90" t="n"/>
      <c r="E29" s="90" t="n"/>
      <c r="F29" s="90" t="n"/>
      <c r="G29" s="90" t="n"/>
      <c r="H29" s="90" t="n"/>
      <c r="I29" s="90" t="n"/>
      <c r="J29" s="90" t="n"/>
      <c r="K29" s="90" t="n"/>
      <c r="L29" s="90" t="n"/>
      <c r="M29" s="90" t="n"/>
      <c r="N29" s="90" t="n"/>
      <c r="O29" s="145">
        <f>E29+SUM(F29:N29)</f>
        <v/>
      </c>
      <c r="P29" s="145">
        <f>O29-E29</f>
        <v/>
      </c>
      <c r="Q29" s="145">
        <f>O29-D29</f>
        <v/>
      </c>
      <c r="R29" s="45" t="n"/>
      <c r="S29" s="45" t="n"/>
    </row>
    <row r="30">
      <c r="A30" s="45" t="n"/>
      <c r="B30" s="45" t="n"/>
      <c r="C30" s="45" t="n"/>
      <c r="D30" s="90" t="n"/>
      <c r="E30" s="90" t="n"/>
      <c r="F30" s="90" t="n"/>
      <c r="G30" s="90" t="n"/>
      <c r="H30" s="90" t="n"/>
      <c r="I30" s="90" t="n"/>
      <c r="J30" s="90" t="n"/>
      <c r="K30" s="90" t="n"/>
      <c r="L30" s="90" t="n"/>
      <c r="M30" s="90" t="n"/>
      <c r="N30" s="90" t="n"/>
      <c r="O30" s="145">
        <f>E30+SUM(F30:N30)</f>
        <v/>
      </c>
      <c r="P30" s="145">
        <f>O30-E30</f>
        <v/>
      </c>
      <c r="Q30" s="145">
        <f>O30-D30</f>
        <v/>
      </c>
      <c r="R30" s="45" t="n"/>
      <c r="S30" s="45" t="n"/>
    </row>
    <row r="31">
      <c r="A31" s="45" t="n"/>
      <c r="B31" s="45" t="n"/>
      <c r="C31" s="45" t="n"/>
      <c r="D31" s="90" t="n"/>
      <c r="E31" s="90" t="n"/>
      <c r="F31" s="90" t="n"/>
      <c r="G31" s="90" t="n"/>
      <c r="H31" s="90" t="n"/>
      <c r="I31" s="90" t="n"/>
      <c r="J31" s="90" t="n"/>
      <c r="K31" s="90" t="n"/>
      <c r="L31" s="90" t="n"/>
      <c r="M31" s="90" t="n"/>
      <c r="N31" s="90" t="n"/>
      <c r="O31" s="145">
        <f>E31+SUM(F31:N31)</f>
        <v/>
      </c>
      <c r="P31" s="145">
        <f>O31-E31</f>
        <v/>
      </c>
      <c r="Q31" s="145">
        <f>O31-D31</f>
        <v/>
      </c>
      <c r="R31" s="45" t="n"/>
      <c r="S31" s="45" t="n"/>
    </row>
    <row r="32">
      <c r="A32" s="45" t="n"/>
      <c r="B32" s="45" t="n"/>
      <c r="C32" s="45" t="n"/>
      <c r="D32" s="90" t="n"/>
      <c r="E32" s="90" t="n"/>
      <c r="F32" s="90" t="n"/>
      <c r="G32" s="90" t="n"/>
      <c r="H32" s="90" t="n"/>
      <c r="I32" s="90" t="n"/>
      <c r="J32" s="90" t="n"/>
      <c r="K32" s="90" t="n"/>
      <c r="L32" s="90" t="n"/>
      <c r="M32" s="90" t="n"/>
      <c r="N32" s="90" t="n"/>
      <c r="O32" s="145">
        <f>E32+SUM(F32:N32)</f>
        <v/>
      </c>
      <c r="P32" s="145">
        <f>O32-E32</f>
        <v/>
      </c>
      <c r="Q32" s="145">
        <f>O32-D32</f>
        <v/>
      </c>
      <c r="R32" s="45" t="n"/>
      <c r="S32" s="45" t="n"/>
    </row>
    <row r="33">
      <c r="A33" s="45" t="n"/>
      <c r="B33" s="45" t="n"/>
      <c r="C33" s="45" t="n"/>
      <c r="D33" s="90" t="n"/>
      <c r="E33" s="90" t="n"/>
      <c r="F33" s="90" t="n"/>
      <c r="G33" s="90" t="n"/>
      <c r="H33" s="90" t="n"/>
      <c r="I33" s="90" t="n"/>
      <c r="J33" s="90" t="n"/>
      <c r="K33" s="90" t="n"/>
      <c r="L33" s="90" t="n"/>
      <c r="M33" s="90" t="n"/>
      <c r="N33" s="90" t="n"/>
      <c r="O33" s="145">
        <f>E33+SUM(F33:N33)</f>
        <v/>
      </c>
      <c r="P33" s="145">
        <f>O33-E33</f>
        <v/>
      </c>
      <c r="Q33" s="145">
        <f>O33-D33</f>
        <v/>
      </c>
      <c r="R33" s="45" t="n"/>
      <c r="S33" s="45" t="n"/>
    </row>
    <row r="34">
      <c r="A34" s="45" t="n"/>
      <c r="B34" s="45" t="n"/>
      <c r="C34" s="45" t="n"/>
      <c r="D34" s="90" t="n"/>
      <c r="E34" s="90" t="n"/>
      <c r="F34" s="90" t="n"/>
      <c r="G34" s="90" t="n"/>
      <c r="H34" s="90" t="n"/>
      <c r="I34" s="90" t="n"/>
      <c r="J34" s="90" t="n"/>
      <c r="K34" s="90" t="n"/>
      <c r="L34" s="90" t="n"/>
      <c r="M34" s="90" t="n"/>
      <c r="N34" s="90" t="n"/>
      <c r="O34" s="145">
        <f>E34+SUM(F34:N34)</f>
        <v/>
      </c>
      <c r="P34" s="145">
        <f>O34-E34</f>
        <v/>
      </c>
      <c r="Q34" s="145">
        <f>O34-D34</f>
        <v/>
      </c>
      <c r="R34" s="45" t="n"/>
      <c r="S34" s="45" t="n"/>
    </row>
    <row r="35">
      <c r="A35" s="45" t="n"/>
      <c r="B35" s="45" t="n"/>
      <c r="C35" s="45" t="n"/>
      <c r="D35" s="90" t="n"/>
      <c r="E35" s="90" t="n"/>
      <c r="F35" s="90" t="n"/>
      <c r="G35" s="90" t="n"/>
      <c r="H35" s="90" t="n"/>
      <c r="I35" s="90" t="n"/>
      <c r="J35" s="90" t="n"/>
      <c r="K35" s="90" t="n"/>
      <c r="L35" s="90" t="n"/>
      <c r="M35" s="90" t="n"/>
      <c r="N35" s="90" t="n"/>
      <c r="O35" s="145">
        <f>E35+SUM(F35:N35)</f>
        <v/>
      </c>
      <c r="P35" s="145">
        <f>O35-E35</f>
        <v/>
      </c>
      <c r="Q35" s="145">
        <f>O35-D35</f>
        <v/>
      </c>
      <c r="R35" s="45" t="n"/>
      <c r="S35" s="45" t="n"/>
    </row>
    <row r="36">
      <c r="A36" s="45" t="n"/>
      <c r="B36" s="45" t="n"/>
      <c r="C36" s="45" t="n"/>
      <c r="D36" s="90" t="n"/>
      <c r="E36" s="90" t="n"/>
      <c r="F36" s="90" t="n"/>
      <c r="G36" s="90" t="n"/>
      <c r="H36" s="90" t="n"/>
      <c r="I36" s="90" t="n"/>
      <c r="J36" s="90" t="n"/>
      <c r="K36" s="90" t="n"/>
      <c r="L36" s="90" t="n"/>
      <c r="M36" s="90" t="n"/>
      <c r="N36" s="90" t="n"/>
      <c r="O36" s="145">
        <f>E36+SUM(F36:N36)</f>
        <v/>
      </c>
      <c r="P36" s="145">
        <f>O36-E36</f>
        <v/>
      </c>
      <c r="Q36" s="145">
        <f>O36-D36</f>
        <v/>
      </c>
      <c r="R36" s="45" t="n"/>
      <c r="S36" s="45" t="n"/>
    </row>
    <row r="37">
      <c r="A37" s="45" t="n"/>
      <c r="B37" s="45" t="n"/>
      <c r="C37" s="45" t="n"/>
      <c r="D37" s="90" t="n"/>
      <c r="E37" s="90" t="n"/>
      <c r="F37" s="90" t="n"/>
      <c r="G37" s="90" t="n"/>
      <c r="H37" s="90" t="n"/>
      <c r="I37" s="90" t="n"/>
      <c r="J37" s="90" t="n"/>
      <c r="K37" s="90" t="n"/>
      <c r="L37" s="90" t="n"/>
      <c r="M37" s="90" t="n"/>
      <c r="N37" s="90" t="n"/>
      <c r="O37" s="145">
        <f>E37+SUM(F37:N37)</f>
        <v/>
      </c>
      <c r="P37" s="145">
        <f>O37-E37</f>
        <v/>
      </c>
      <c r="Q37" s="145">
        <f>O37-D37</f>
        <v/>
      </c>
      <c r="R37" s="45" t="n"/>
      <c r="S37" s="45" t="n"/>
    </row>
    <row r="38">
      <c r="A38" s="45" t="n"/>
      <c r="B38" s="45" t="n"/>
      <c r="C38" s="45" t="n"/>
      <c r="D38" s="90" t="n"/>
      <c r="E38" s="90" t="n"/>
      <c r="F38" s="90" t="n"/>
      <c r="G38" s="90" t="n"/>
      <c r="H38" s="90" t="n"/>
      <c r="I38" s="90" t="n"/>
      <c r="J38" s="90" t="n"/>
      <c r="K38" s="90" t="n"/>
      <c r="L38" s="90" t="n"/>
      <c r="M38" s="90" t="n"/>
      <c r="N38" s="90" t="n"/>
      <c r="O38" s="145">
        <f>E38+SUM(F38:N38)</f>
        <v/>
      </c>
      <c r="P38" s="145">
        <f>O38-E38</f>
        <v/>
      </c>
      <c r="Q38" s="145">
        <f>O38-D38</f>
        <v/>
      </c>
      <c r="R38" s="45" t="n"/>
      <c r="S38" s="45" t="n"/>
    </row>
    <row r="39">
      <c r="A39" s="45" t="n"/>
      <c r="B39" s="45" t="n"/>
      <c r="C39" s="45" t="n"/>
      <c r="D39" s="90" t="n"/>
      <c r="E39" s="90" t="n"/>
      <c r="F39" s="90" t="n"/>
      <c r="G39" s="90" t="n"/>
      <c r="H39" s="90" t="n"/>
      <c r="I39" s="90" t="n"/>
      <c r="J39" s="90" t="n"/>
      <c r="K39" s="90" t="n"/>
      <c r="L39" s="90" t="n"/>
      <c r="M39" s="90" t="n"/>
      <c r="N39" s="90" t="n"/>
      <c r="O39" s="145">
        <f>E39+SUM(F39:N39)</f>
        <v/>
      </c>
      <c r="P39" s="145">
        <f>O39-E39</f>
        <v/>
      </c>
      <c r="Q39" s="145">
        <f>O39-D39</f>
        <v/>
      </c>
      <c r="R39" s="45" t="n"/>
      <c r="S39" s="45" t="n"/>
    </row>
    <row r="40">
      <c r="A40" s="45" t="n"/>
      <c r="B40" s="45" t="n"/>
      <c r="C40" s="45" t="n"/>
      <c r="D40" s="90" t="n"/>
      <c r="E40" s="90" t="n"/>
      <c r="F40" s="90" t="n"/>
      <c r="G40" s="90" t="n"/>
      <c r="H40" s="90" t="n"/>
      <c r="I40" s="90" t="n"/>
      <c r="J40" s="90" t="n"/>
      <c r="K40" s="90" t="n"/>
      <c r="L40" s="90" t="n"/>
      <c r="M40" s="90" t="n"/>
      <c r="N40" s="90" t="n"/>
      <c r="O40" s="145">
        <f>E40+SUM(F40:N40)</f>
        <v/>
      </c>
      <c r="P40" s="145">
        <f>O40-E40</f>
        <v/>
      </c>
      <c r="Q40" s="145">
        <f>O40-D40</f>
        <v/>
      </c>
      <c r="R40" s="45" t="n"/>
      <c r="S40" s="45" t="n"/>
    </row>
    <row r="41">
      <c r="A41" s="45" t="n"/>
      <c r="B41" s="45" t="n"/>
      <c r="C41" s="45" t="n"/>
      <c r="D41" s="90" t="n"/>
      <c r="E41" s="90" t="n"/>
      <c r="F41" s="90" t="n"/>
      <c r="G41" s="90" t="n"/>
      <c r="H41" s="90" t="n"/>
      <c r="I41" s="90" t="n"/>
      <c r="J41" s="90" t="n"/>
      <c r="K41" s="90" t="n"/>
      <c r="L41" s="90" t="n"/>
      <c r="M41" s="90" t="n"/>
      <c r="N41" s="90" t="n"/>
      <c r="O41" s="145">
        <f>E41+SUM(F41:N41)</f>
        <v/>
      </c>
      <c r="P41" s="145">
        <f>O41-E41</f>
        <v/>
      </c>
      <c r="Q41" s="145">
        <f>O41-D41</f>
        <v/>
      </c>
      <c r="R41" s="45" t="n"/>
      <c r="S41" s="45" t="n"/>
    </row>
    <row r="42">
      <c r="A42" s="45" t="n"/>
      <c r="B42" s="45" t="n"/>
      <c r="C42" s="45" t="n"/>
      <c r="D42" s="90" t="n"/>
      <c r="E42" s="90" t="n"/>
      <c r="F42" s="90" t="n"/>
      <c r="G42" s="90" t="n"/>
      <c r="H42" s="90" t="n"/>
      <c r="I42" s="90" t="n"/>
      <c r="J42" s="90" t="n"/>
      <c r="K42" s="90" t="n"/>
      <c r="L42" s="90" t="n"/>
      <c r="M42" s="90" t="n"/>
      <c r="N42" s="90" t="n"/>
      <c r="O42" s="145">
        <f>E42+SUM(F42:N42)</f>
        <v/>
      </c>
      <c r="P42" s="145">
        <f>O42-E42</f>
        <v/>
      </c>
      <c r="Q42" s="145">
        <f>O42-D42</f>
        <v/>
      </c>
      <c r="R42" s="45" t="n"/>
      <c r="S42" s="45" t="n"/>
    </row>
    <row r="43">
      <c r="A43" s="45" t="n"/>
      <c r="B43" s="45" t="n"/>
      <c r="C43" s="45" t="n"/>
      <c r="D43" s="90" t="n"/>
      <c r="E43" s="90" t="n"/>
      <c r="F43" s="90" t="n"/>
      <c r="G43" s="90" t="n"/>
      <c r="H43" s="90" t="n"/>
      <c r="I43" s="90" t="n"/>
      <c r="J43" s="90" t="n"/>
      <c r="K43" s="90" t="n"/>
      <c r="L43" s="90" t="n"/>
      <c r="M43" s="90" t="n"/>
      <c r="N43" s="90" t="n"/>
      <c r="O43" s="145">
        <f>E43+SUM(F43:N43)</f>
        <v/>
      </c>
      <c r="P43" s="145">
        <f>O43-E43</f>
        <v/>
      </c>
      <c r="Q43" s="145">
        <f>O43-D43</f>
        <v/>
      </c>
      <c r="R43" s="45" t="n"/>
      <c r="S43" s="45" t="n"/>
    </row>
    <row r="44">
      <c r="A44" s="45" t="n"/>
      <c r="B44" s="45" t="n"/>
      <c r="C44" s="45" t="n"/>
      <c r="D44" s="90" t="n"/>
      <c r="E44" s="90" t="n"/>
      <c r="F44" s="90" t="n"/>
      <c r="G44" s="90" t="n"/>
      <c r="H44" s="90" t="n"/>
      <c r="I44" s="90" t="n"/>
      <c r="J44" s="90" t="n"/>
      <c r="K44" s="90" t="n"/>
      <c r="L44" s="90" t="n"/>
      <c r="M44" s="90" t="n"/>
      <c r="N44" s="90" t="n"/>
      <c r="O44" s="145">
        <f>E44+SUM(F44:N44)</f>
        <v/>
      </c>
      <c r="P44" s="145">
        <f>O44-E44</f>
        <v/>
      </c>
      <c r="Q44" s="145">
        <f>O44-D44</f>
        <v/>
      </c>
      <c r="R44" s="45" t="n"/>
      <c r="S44" s="45" t="n"/>
    </row>
    <row r="45">
      <c r="A45" s="45" t="n"/>
      <c r="B45" s="45" t="n"/>
      <c r="C45" s="45" t="n"/>
      <c r="D45" s="90" t="n"/>
      <c r="E45" s="90" t="n"/>
      <c r="F45" s="90" t="n"/>
      <c r="G45" s="90" t="n"/>
      <c r="H45" s="90" t="n"/>
      <c r="I45" s="90" t="n"/>
      <c r="J45" s="90" t="n"/>
      <c r="K45" s="90" t="n"/>
      <c r="L45" s="90" t="n"/>
      <c r="M45" s="90" t="n"/>
      <c r="N45" s="90" t="n"/>
      <c r="O45" s="145">
        <f>E45+SUM(F45:N45)</f>
        <v/>
      </c>
      <c r="P45" s="145">
        <f>O45-E45</f>
        <v/>
      </c>
      <c r="Q45" s="145">
        <f>O45-D45</f>
        <v/>
      </c>
      <c r="R45" s="45" t="n"/>
      <c r="S45" s="45" t="n"/>
    </row>
    <row r="46">
      <c r="A46" s="45" t="n"/>
      <c r="B46" s="45" t="n"/>
      <c r="C46" s="45" t="n"/>
      <c r="D46" s="90" t="n"/>
      <c r="E46" s="90" t="n"/>
      <c r="F46" s="90" t="n"/>
      <c r="G46" s="90" t="n"/>
      <c r="H46" s="90" t="n"/>
      <c r="I46" s="90" t="n"/>
      <c r="J46" s="90" t="n"/>
      <c r="K46" s="90" t="n"/>
      <c r="L46" s="90" t="n"/>
      <c r="M46" s="90" t="n"/>
      <c r="N46" s="90" t="n"/>
      <c r="O46" s="145">
        <f>E46+SUM(F46:N46)</f>
        <v/>
      </c>
      <c r="P46" s="145">
        <f>O46-E46</f>
        <v/>
      </c>
      <c r="Q46" s="145">
        <f>O46-D46</f>
        <v/>
      </c>
      <c r="R46" s="45" t="n"/>
      <c r="S46" s="45" t="n"/>
    </row>
    <row r="47">
      <c r="A47" s="45" t="n"/>
      <c r="B47" s="45" t="n"/>
      <c r="C47" s="45" t="n"/>
      <c r="D47" s="90" t="n"/>
      <c r="E47" s="90" t="n"/>
      <c r="F47" s="90" t="n"/>
      <c r="G47" s="90" t="n"/>
      <c r="H47" s="90" t="n"/>
      <c r="I47" s="90" t="n"/>
      <c r="J47" s="90" t="n"/>
      <c r="K47" s="90" t="n"/>
      <c r="L47" s="90" t="n"/>
      <c r="M47" s="90" t="n"/>
      <c r="N47" s="90" t="n"/>
      <c r="O47" s="145">
        <f>E47+SUM(F47:N47)</f>
        <v/>
      </c>
      <c r="P47" s="145">
        <f>O47-E47</f>
        <v/>
      </c>
      <c r="Q47" s="145">
        <f>O47-D47</f>
        <v/>
      </c>
      <c r="R47" s="45" t="n"/>
      <c r="S47" s="45" t="n"/>
    </row>
    <row r="48">
      <c r="A48" s="45" t="n"/>
      <c r="B48" s="45" t="n"/>
      <c r="C48" s="45" t="n"/>
      <c r="D48" s="90" t="n"/>
      <c r="E48" s="90" t="n"/>
      <c r="F48" s="90" t="n"/>
      <c r="G48" s="90" t="n"/>
      <c r="H48" s="90" t="n"/>
      <c r="I48" s="90" t="n"/>
      <c r="J48" s="90" t="n"/>
      <c r="K48" s="90" t="n"/>
      <c r="L48" s="90" t="n"/>
      <c r="M48" s="90" t="n"/>
      <c r="N48" s="90" t="n"/>
      <c r="O48" s="145">
        <f>E48+SUM(F48:N48)</f>
        <v/>
      </c>
      <c r="P48" s="145">
        <f>O48-E48</f>
        <v/>
      </c>
      <c r="Q48" s="145">
        <f>O48-D48</f>
        <v/>
      </c>
      <c r="R48" s="45" t="n"/>
      <c r="S48" s="45" t="n"/>
    </row>
    <row r="49">
      <c r="A49" s="45" t="n"/>
      <c r="B49" s="45" t="n"/>
      <c r="C49" s="45" t="n"/>
      <c r="D49" s="90" t="n"/>
      <c r="E49" s="90" t="n"/>
      <c r="F49" s="90" t="n"/>
      <c r="G49" s="90" t="n"/>
      <c r="H49" s="90" t="n"/>
      <c r="I49" s="90" t="n"/>
      <c r="J49" s="90" t="n"/>
      <c r="K49" s="90" t="n"/>
      <c r="L49" s="90" t="n"/>
      <c r="M49" s="90" t="n"/>
      <c r="N49" s="90" t="n"/>
      <c r="O49" s="145">
        <f>E49+SUM(F49:N49)</f>
        <v/>
      </c>
      <c r="P49" s="145">
        <f>O49-E49</f>
        <v/>
      </c>
      <c r="Q49" s="145">
        <f>O49-D49</f>
        <v/>
      </c>
      <c r="R49" s="45" t="n"/>
      <c r="S49" s="45" t="n"/>
    </row>
    <row r="50">
      <c r="A50" s="45" t="n"/>
      <c r="B50" s="45" t="n"/>
      <c r="C50" s="45" t="n"/>
      <c r="D50" s="90" t="n"/>
      <c r="E50" s="90" t="n"/>
      <c r="F50" s="90" t="n"/>
      <c r="G50" s="90" t="n"/>
      <c r="H50" s="90" t="n"/>
      <c r="I50" s="90" t="n"/>
      <c r="J50" s="90" t="n"/>
      <c r="K50" s="90" t="n"/>
      <c r="L50" s="90" t="n"/>
      <c r="M50" s="90" t="n"/>
      <c r="N50" s="90" t="n"/>
      <c r="O50" s="145">
        <f>E50+SUM(F50:N50)</f>
        <v/>
      </c>
      <c r="P50" s="145">
        <f>O50-E50</f>
        <v/>
      </c>
      <c r="Q50" s="145">
        <f>O50-D50</f>
        <v/>
      </c>
      <c r="R50" s="45" t="n"/>
      <c r="S50" s="45" t="n"/>
    </row>
    <row r="51">
      <c r="A51" s="45" t="n"/>
      <c r="B51" s="45" t="n"/>
      <c r="C51" s="45" t="n"/>
      <c r="D51" s="90" t="n"/>
      <c r="E51" s="90" t="n"/>
      <c r="F51" s="90" t="n"/>
      <c r="G51" s="90" t="n"/>
      <c r="H51" s="90" t="n"/>
      <c r="I51" s="90" t="n"/>
      <c r="J51" s="90" t="n"/>
      <c r="K51" s="90" t="n"/>
      <c r="L51" s="90" t="n"/>
      <c r="M51" s="90" t="n"/>
      <c r="N51" s="90" t="n"/>
      <c r="O51" s="145">
        <f>E51+SUM(F51:N51)</f>
        <v/>
      </c>
      <c r="P51" s="145">
        <f>O51-E51</f>
        <v/>
      </c>
      <c r="Q51" s="145">
        <f>O51-D51</f>
        <v/>
      </c>
      <c r="R51" s="45" t="n"/>
      <c r="S51" s="45" t="n"/>
    </row>
    <row r="52">
      <c r="A52" s="45" t="n"/>
      <c r="B52" s="45" t="n"/>
      <c r="C52" s="45" t="n"/>
      <c r="D52" s="90" t="n"/>
      <c r="E52" s="90" t="n"/>
      <c r="F52" s="90" t="n"/>
      <c r="G52" s="90" t="n"/>
      <c r="H52" s="90" t="n"/>
      <c r="I52" s="90" t="n"/>
      <c r="J52" s="90" t="n"/>
      <c r="K52" s="90" t="n"/>
      <c r="L52" s="90" t="n"/>
      <c r="M52" s="90" t="n"/>
      <c r="N52" s="90" t="n"/>
      <c r="O52" s="145">
        <f>E52+SUM(F52:N52)</f>
        <v/>
      </c>
      <c r="P52" s="145">
        <f>O52-E52</f>
        <v/>
      </c>
      <c r="Q52" s="145">
        <f>O52-D52</f>
        <v/>
      </c>
      <c r="R52" s="45" t="n"/>
      <c r="S52" s="45" t="n"/>
    </row>
    <row r="53">
      <c r="A53" s="45" t="n"/>
      <c r="B53" s="45" t="n"/>
      <c r="C53" s="45" t="n"/>
      <c r="D53" s="90" t="n"/>
      <c r="E53" s="90" t="n"/>
      <c r="F53" s="90" t="n"/>
      <c r="G53" s="90" t="n"/>
      <c r="H53" s="90" t="n"/>
      <c r="I53" s="90" t="n"/>
      <c r="J53" s="90" t="n"/>
      <c r="K53" s="90" t="n"/>
      <c r="L53" s="90" t="n"/>
      <c r="M53" s="90" t="n"/>
      <c r="N53" s="90" t="n"/>
      <c r="O53" s="145">
        <f>E53+SUM(F53:N53)</f>
        <v/>
      </c>
      <c r="P53" s="145">
        <f>O53-E53</f>
        <v/>
      </c>
      <c r="Q53" s="145">
        <f>O53-D53</f>
        <v/>
      </c>
      <c r="R53" s="45" t="n"/>
      <c r="S53" s="45" t="n"/>
    </row>
    <row r="54">
      <c r="A54" s="45" t="n"/>
      <c r="B54" s="45" t="n"/>
      <c r="C54" s="45" t="n"/>
      <c r="D54" s="90" t="n"/>
      <c r="E54" s="90" t="n"/>
      <c r="F54" s="90" t="n"/>
      <c r="G54" s="90" t="n"/>
      <c r="H54" s="90" t="n"/>
      <c r="I54" s="90" t="n"/>
      <c r="J54" s="90" t="n"/>
      <c r="K54" s="90" t="n"/>
      <c r="L54" s="90" t="n"/>
      <c r="M54" s="90" t="n"/>
      <c r="N54" s="90" t="n"/>
      <c r="O54" s="145">
        <f>E54+SUM(F54:N54)</f>
        <v/>
      </c>
      <c r="P54" s="145">
        <f>O54-E54</f>
        <v/>
      </c>
      <c r="Q54" s="145">
        <f>O54-D54</f>
        <v/>
      </c>
      <c r="R54" s="45" t="n"/>
      <c r="S54" s="45" t="n"/>
    </row>
    <row r="55">
      <c r="A55" s="45" t="n"/>
      <c r="B55" s="45" t="n"/>
      <c r="C55" s="45" t="n"/>
      <c r="D55" s="90" t="n"/>
      <c r="E55" s="90" t="n"/>
      <c r="F55" s="90" t="n"/>
      <c r="G55" s="90" t="n"/>
      <c r="H55" s="90" t="n"/>
      <c r="I55" s="90" t="n"/>
      <c r="J55" s="90" t="n"/>
      <c r="K55" s="90" t="n"/>
      <c r="L55" s="90" t="n"/>
      <c r="M55" s="90" t="n"/>
      <c r="N55" s="90" t="n"/>
      <c r="O55" s="145">
        <f>E55+SUM(F55:N55)</f>
        <v/>
      </c>
      <c r="P55" s="145">
        <f>O55-E55</f>
        <v/>
      </c>
      <c r="Q55" s="145">
        <f>O55-D55</f>
        <v/>
      </c>
      <c r="R55" s="45" t="n"/>
      <c r="S55" s="45" t="n"/>
    </row>
    <row r="56">
      <c r="A56" s="45" t="n"/>
      <c r="B56" s="45" t="n"/>
      <c r="C56" s="45" t="n"/>
      <c r="D56" s="90" t="n"/>
      <c r="E56" s="90" t="n"/>
      <c r="F56" s="90" t="n"/>
      <c r="G56" s="90" t="n"/>
      <c r="H56" s="90" t="n"/>
      <c r="I56" s="90" t="n"/>
      <c r="J56" s="90" t="n"/>
      <c r="K56" s="90" t="n"/>
      <c r="L56" s="90" t="n"/>
      <c r="M56" s="90" t="n"/>
      <c r="N56" s="90" t="n"/>
      <c r="O56" s="145">
        <f>E56+SUM(F56:N56)</f>
        <v/>
      </c>
      <c r="P56" s="145">
        <f>O56-E56</f>
        <v/>
      </c>
      <c r="Q56" s="145">
        <f>O56-D56</f>
        <v/>
      </c>
      <c r="R56" s="45" t="n"/>
      <c r="S56" s="45" t="n"/>
    </row>
    <row r="57">
      <c r="A57" s="45" t="n"/>
      <c r="B57" s="45" t="n"/>
      <c r="C57" s="45" t="n"/>
      <c r="D57" s="90" t="n"/>
      <c r="E57" s="90" t="n"/>
      <c r="F57" s="90" t="n"/>
      <c r="G57" s="90" t="n"/>
      <c r="H57" s="90" t="n"/>
      <c r="I57" s="90" t="n"/>
      <c r="J57" s="90" t="n"/>
      <c r="K57" s="90" t="n"/>
      <c r="L57" s="90" t="n"/>
      <c r="M57" s="90" t="n"/>
      <c r="N57" s="90" t="n"/>
      <c r="O57" s="145">
        <f>E57+SUM(F57:N57)</f>
        <v/>
      </c>
      <c r="P57" s="145">
        <f>O57-E57</f>
        <v/>
      </c>
      <c r="Q57" s="145">
        <f>O57-D57</f>
        <v/>
      </c>
      <c r="R57" s="45" t="n"/>
      <c r="S57" s="45" t="n"/>
    </row>
    <row r="58">
      <c r="A58" s="45" t="n"/>
      <c r="B58" s="45" t="n"/>
      <c r="C58" s="45" t="n"/>
      <c r="D58" s="90" t="n"/>
      <c r="E58" s="90" t="n"/>
      <c r="F58" s="90" t="n"/>
      <c r="G58" s="90" t="n"/>
      <c r="H58" s="90" t="n"/>
      <c r="I58" s="90" t="n"/>
      <c r="J58" s="90" t="n"/>
      <c r="K58" s="90" t="n"/>
      <c r="L58" s="90" t="n"/>
      <c r="M58" s="90" t="n"/>
      <c r="N58" s="90" t="n"/>
      <c r="O58" s="145">
        <f>E58+SUM(F58:N58)</f>
        <v/>
      </c>
      <c r="P58" s="145">
        <f>O58-E58</f>
        <v/>
      </c>
      <c r="Q58" s="145">
        <f>O58-D58</f>
        <v/>
      </c>
      <c r="R58" s="45" t="n"/>
      <c r="S58" s="45" t="n"/>
    </row>
    <row r="59">
      <c r="A59" s="45" t="n"/>
      <c r="B59" s="45" t="n"/>
      <c r="C59" s="45" t="n"/>
      <c r="D59" s="90" t="n"/>
      <c r="E59" s="90" t="n"/>
      <c r="F59" s="90" t="n"/>
      <c r="G59" s="90" t="n"/>
      <c r="H59" s="90" t="n"/>
      <c r="I59" s="90" t="n"/>
      <c r="J59" s="90" t="n"/>
      <c r="K59" s="90" t="n"/>
      <c r="L59" s="90" t="n"/>
      <c r="M59" s="90" t="n"/>
      <c r="N59" s="90" t="n"/>
      <c r="O59" s="145">
        <f>E59+SUM(F59:N59)</f>
        <v/>
      </c>
      <c r="P59" s="145">
        <f>O59-E59</f>
        <v/>
      </c>
      <c r="Q59" s="145">
        <f>O59-D59</f>
        <v/>
      </c>
      <c r="R59" s="45" t="n"/>
      <c r="S59" s="45" t="n"/>
    </row>
    <row r="60">
      <c r="A60" s="45" t="n"/>
      <c r="B60" s="45" t="n"/>
      <c r="C60" s="45" t="n"/>
      <c r="D60" s="90" t="n"/>
      <c r="E60" s="90" t="n"/>
      <c r="F60" s="90" t="n"/>
      <c r="G60" s="90" t="n"/>
      <c r="H60" s="90" t="n"/>
      <c r="I60" s="90" t="n"/>
      <c r="J60" s="90" t="n"/>
      <c r="K60" s="90" t="n"/>
      <c r="L60" s="90" t="n"/>
      <c r="M60" s="90" t="n"/>
      <c r="N60" s="90" t="n"/>
      <c r="O60" s="145">
        <f>E60+SUM(F60:N60)</f>
        <v/>
      </c>
      <c r="P60" s="145">
        <f>O60-E60</f>
        <v/>
      </c>
      <c r="Q60" s="145">
        <f>O60-D60</f>
        <v/>
      </c>
      <c r="R60" s="45" t="n"/>
      <c r="S60" s="45" t="n"/>
    </row>
    <row r="61">
      <c r="A61" s="45" t="n"/>
      <c r="B61" s="45" t="n"/>
      <c r="C61" s="45" t="n"/>
      <c r="D61" s="90" t="n"/>
      <c r="E61" s="90" t="n"/>
      <c r="F61" s="90" t="n"/>
      <c r="G61" s="90" t="n"/>
      <c r="H61" s="90" t="n"/>
      <c r="I61" s="90" t="n"/>
      <c r="J61" s="90" t="n"/>
      <c r="K61" s="90" t="n"/>
      <c r="L61" s="90" t="n"/>
      <c r="M61" s="90" t="n"/>
      <c r="N61" s="90" t="n"/>
      <c r="O61" s="145">
        <f>E61+SUM(F61:N61)</f>
        <v/>
      </c>
      <c r="P61" s="145">
        <f>O61-E61</f>
        <v/>
      </c>
      <c r="Q61" s="145">
        <f>O61-D61</f>
        <v/>
      </c>
      <c r="R61" s="45" t="n"/>
      <c r="S61" s="45" t="n"/>
    </row>
    <row r="62">
      <c r="A62" s="45" t="n"/>
      <c r="B62" s="45" t="n"/>
      <c r="C62" s="45" t="n"/>
      <c r="D62" s="90" t="n"/>
      <c r="E62" s="90" t="n"/>
      <c r="F62" s="90" t="n"/>
      <c r="G62" s="90" t="n"/>
      <c r="H62" s="90" t="n"/>
      <c r="I62" s="90" t="n"/>
      <c r="J62" s="90" t="n"/>
      <c r="K62" s="90" t="n"/>
      <c r="L62" s="90" t="n"/>
      <c r="M62" s="90" t="n"/>
      <c r="N62" s="90" t="n"/>
      <c r="O62" s="145">
        <f>E62+SUM(F62:N62)</f>
        <v/>
      </c>
      <c r="P62" s="145">
        <f>O62-E62</f>
        <v/>
      </c>
      <c r="Q62" s="145">
        <f>O62-D62</f>
        <v/>
      </c>
      <c r="R62" s="45" t="n"/>
      <c r="S62" s="45" t="n"/>
    </row>
    <row r="63">
      <c r="A63" s="45" t="n"/>
      <c r="B63" s="45" t="n"/>
      <c r="C63" s="45" t="n"/>
      <c r="D63" s="90" t="n"/>
      <c r="E63" s="90" t="n"/>
      <c r="F63" s="90" t="n"/>
      <c r="G63" s="90" t="n"/>
      <c r="H63" s="90" t="n"/>
      <c r="I63" s="90" t="n"/>
      <c r="J63" s="90" t="n"/>
      <c r="K63" s="90" t="n"/>
      <c r="L63" s="90" t="n"/>
      <c r="M63" s="90" t="n"/>
      <c r="N63" s="90" t="n"/>
      <c r="O63" s="145">
        <f>E63+SUM(F63:N63)</f>
        <v/>
      </c>
      <c r="P63" s="145">
        <f>O63-E63</f>
        <v/>
      </c>
      <c r="Q63" s="145">
        <f>O63-D63</f>
        <v/>
      </c>
      <c r="R63" s="45" t="n"/>
      <c r="S63" s="45" t="n"/>
    </row>
    <row r="64">
      <c r="A64" s="45" t="n"/>
      <c r="B64" s="45" t="n"/>
      <c r="C64" s="45" t="n"/>
      <c r="D64" s="90" t="n"/>
      <c r="E64" s="90" t="n"/>
      <c r="F64" s="90" t="n"/>
      <c r="G64" s="90" t="n"/>
      <c r="H64" s="90" t="n"/>
      <c r="I64" s="90" t="n"/>
      <c r="J64" s="90" t="n"/>
      <c r="K64" s="90" t="n"/>
      <c r="L64" s="90" t="n"/>
      <c r="M64" s="90" t="n"/>
      <c r="N64" s="90" t="n"/>
      <c r="O64" s="145">
        <f>E64+SUM(F64:N64)</f>
        <v/>
      </c>
      <c r="P64" s="145">
        <f>O64-E64</f>
        <v/>
      </c>
      <c r="Q64" s="145">
        <f>O64-D64</f>
        <v/>
      </c>
      <c r="R64" s="45" t="n"/>
      <c r="S64" s="45" t="n"/>
    </row>
    <row r="65">
      <c r="A65" s="45" t="n"/>
      <c r="B65" s="45" t="n"/>
      <c r="C65" s="45" t="n"/>
      <c r="D65" s="90" t="n"/>
      <c r="E65" s="90" t="n"/>
      <c r="F65" s="90" t="n"/>
      <c r="G65" s="90" t="n"/>
      <c r="H65" s="90" t="n"/>
      <c r="I65" s="90" t="n"/>
      <c r="J65" s="90" t="n"/>
      <c r="K65" s="90" t="n"/>
      <c r="L65" s="90" t="n"/>
      <c r="M65" s="90" t="n"/>
      <c r="N65" s="90" t="n"/>
      <c r="O65" s="145">
        <f>E65+SUM(F65:N65)</f>
        <v/>
      </c>
      <c r="P65" s="145">
        <f>O65-E65</f>
        <v/>
      </c>
      <c r="Q65" s="145">
        <f>O65-D65</f>
        <v/>
      </c>
      <c r="R65" s="45" t="n"/>
      <c r="S65" s="45" t="n"/>
    </row>
    <row r="66">
      <c r="A66" s="45" t="n"/>
      <c r="B66" s="45" t="n"/>
      <c r="C66" s="45" t="n"/>
      <c r="D66" s="90" t="n"/>
      <c r="E66" s="90" t="n"/>
      <c r="F66" s="90" t="n"/>
      <c r="G66" s="90" t="n"/>
      <c r="H66" s="90" t="n"/>
      <c r="I66" s="90" t="n"/>
      <c r="J66" s="90" t="n"/>
      <c r="K66" s="90" t="n"/>
      <c r="L66" s="90" t="n"/>
      <c r="M66" s="90" t="n"/>
      <c r="N66" s="90" t="n"/>
      <c r="O66" s="145">
        <f>E66+SUM(F66:N66)</f>
        <v/>
      </c>
      <c r="P66" s="145">
        <f>O66-E66</f>
        <v/>
      </c>
      <c r="Q66" s="145">
        <f>O66-D66</f>
        <v/>
      </c>
      <c r="R66" s="45" t="n"/>
      <c r="S66" s="45" t="n"/>
    </row>
    <row r="67">
      <c r="A67" s="45" t="n"/>
      <c r="B67" s="45" t="n"/>
      <c r="C67" s="45" t="n"/>
      <c r="D67" s="90" t="n"/>
      <c r="E67" s="90" t="n"/>
      <c r="F67" s="90" t="n"/>
      <c r="G67" s="90" t="n"/>
      <c r="H67" s="90" t="n"/>
      <c r="I67" s="90" t="n"/>
      <c r="J67" s="90" t="n"/>
      <c r="K67" s="90" t="n"/>
      <c r="L67" s="90" t="n"/>
      <c r="M67" s="90" t="n"/>
      <c r="N67" s="90" t="n"/>
      <c r="O67" s="145">
        <f>E67+SUM(F67:N67)</f>
        <v/>
      </c>
      <c r="P67" s="145">
        <f>O67-E67</f>
        <v/>
      </c>
      <c r="Q67" s="145">
        <f>O67-D67</f>
        <v/>
      </c>
      <c r="R67" s="45" t="n"/>
      <c r="S67" s="45" t="n"/>
    </row>
    <row r="68">
      <c r="A68" s="45" t="n"/>
      <c r="B68" s="45" t="n"/>
      <c r="C68" s="45" t="n"/>
      <c r="D68" s="90" t="n"/>
      <c r="E68" s="90" t="n"/>
      <c r="F68" s="90" t="n"/>
      <c r="G68" s="90" t="n"/>
      <c r="H68" s="90" t="n"/>
      <c r="I68" s="90" t="n"/>
      <c r="J68" s="90" t="n"/>
      <c r="K68" s="90" t="n"/>
      <c r="L68" s="90" t="n"/>
      <c r="M68" s="90" t="n"/>
      <c r="N68" s="90" t="n"/>
      <c r="O68" s="145">
        <f>E68+SUM(F68:N68)</f>
        <v/>
      </c>
      <c r="P68" s="145">
        <f>O68-E68</f>
        <v/>
      </c>
      <c r="Q68" s="145">
        <f>O68-D68</f>
        <v/>
      </c>
      <c r="R68" s="45" t="n"/>
      <c r="S68" s="45" t="n"/>
    </row>
    <row r="69">
      <c r="A69" s="45" t="n"/>
      <c r="B69" s="45" t="n"/>
      <c r="C69" s="45" t="n"/>
      <c r="D69" s="90" t="n"/>
      <c r="E69" s="90" t="n"/>
      <c r="F69" s="90" t="n"/>
      <c r="G69" s="90" t="n"/>
      <c r="H69" s="90" t="n"/>
      <c r="I69" s="90" t="n"/>
      <c r="J69" s="90" t="n"/>
      <c r="K69" s="90" t="n"/>
      <c r="L69" s="90" t="n"/>
      <c r="M69" s="90" t="n"/>
      <c r="N69" s="90" t="n"/>
      <c r="O69" s="145">
        <f>E69+SUM(F69:N69)</f>
        <v/>
      </c>
      <c r="P69" s="145">
        <f>O69-E69</f>
        <v/>
      </c>
      <c r="Q69" s="145">
        <f>O69-D69</f>
        <v/>
      </c>
      <c r="R69" s="45" t="n"/>
      <c r="S69" s="45" t="n"/>
    </row>
    <row r="70">
      <c r="A70" s="45" t="n"/>
      <c r="B70" s="45" t="n"/>
      <c r="C70" s="45" t="n"/>
      <c r="D70" s="90" t="n"/>
      <c r="E70" s="90" t="n"/>
      <c r="F70" s="90" t="n"/>
      <c r="G70" s="90" t="n"/>
      <c r="H70" s="90" t="n"/>
      <c r="I70" s="90" t="n"/>
      <c r="J70" s="90" t="n"/>
      <c r="K70" s="90" t="n"/>
      <c r="L70" s="90" t="n"/>
      <c r="M70" s="90" t="n"/>
      <c r="N70" s="90" t="n"/>
      <c r="O70" s="145">
        <f>E70+SUM(F70:N70)</f>
        <v/>
      </c>
      <c r="P70" s="145">
        <f>O70-E70</f>
        <v/>
      </c>
      <c r="Q70" s="145">
        <f>O70-D70</f>
        <v/>
      </c>
      <c r="R70" s="45" t="n"/>
      <c r="S70" s="45" t="n"/>
    </row>
    <row r="71">
      <c r="A71" s="45" t="n"/>
      <c r="B71" s="45" t="n"/>
      <c r="C71" s="45" t="n"/>
      <c r="D71" s="90" t="n"/>
      <c r="E71" s="90" t="n"/>
      <c r="F71" s="90" t="n"/>
      <c r="G71" s="90" t="n"/>
      <c r="H71" s="90" t="n"/>
      <c r="I71" s="90" t="n"/>
      <c r="J71" s="90" t="n"/>
      <c r="K71" s="90" t="n"/>
      <c r="L71" s="90" t="n"/>
      <c r="M71" s="90" t="n"/>
      <c r="N71" s="90" t="n"/>
      <c r="O71" s="145">
        <f>E71+SUM(F71:N71)</f>
        <v/>
      </c>
      <c r="P71" s="145">
        <f>O71-E71</f>
        <v/>
      </c>
      <c r="Q71" s="145">
        <f>O71-D71</f>
        <v/>
      </c>
      <c r="R71" s="45" t="n"/>
      <c r="S71" s="45" t="n"/>
    </row>
    <row r="72">
      <c r="A72" s="45" t="n"/>
      <c r="B72" s="45" t="n"/>
      <c r="C72" s="45" t="n"/>
      <c r="D72" s="90" t="n"/>
      <c r="E72" s="90" t="n"/>
      <c r="F72" s="90" t="n"/>
      <c r="G72" s="90" t="n"/>
      <c r="H72" s="90" t="n"/>
      <c r="I72" s="90" t="n"/>
      <c r="J72" s="90" t="n"/>
      <c r="K72" s="90" t="n"/>
      <c r="L72" s="90" t="n"/>
      <c r="M72" s="90" t="n"/>
      <c r="N72" s="90" t="n"/>
      <c r="O72" s="145">
        <f>E72+SUM(F72:N72)</f>
        <v/>
      </c>
      <c r="P72" s="145">
        <f>O72-E72</f>
        <v/>
      </c>
      <c r="Q72" s="145">
        <f>O72-D72</f>
        <v/>
      </c>
      <c r="R72" s="45" t="n"/>
      <c r="S72" s="45" t="n"/>
    </row>
    <row r="73">
      <c r="A73" s="45" t="n"/>
      <c r="B73" s="45" t="n"/>
      <c r="C73" s="45" t="n"/>
      <c r="D73" s="90" t="n"/>
      <c r="E73" s="90" t="n"/>
      <c r="F73" s="90" t="n"/>
      <c r="G73" s="90" t="n"/>
      <c r="H73" s="90" t="n"/>
      <c r="I73" s="90" t="n"/>
      <c r="J73" s="90" t="n"/>
      <c r="K73" s="90" t="n"/>
      <c r="L73" s="90" t="n"/>
      <c r="M73" s="90" t="n"/>
      <c r="N73" s="90" t="n"/>
      <c r="O73" s="145">
        <f>E73+SUM(F73:N73)</f>
        <v/>
      </c>
      <c r="P73" s="145">
        <f>O73-E73</f>
        <v/>
      </c>
      <c r="Q73" s="145">
        <f>O73-D73</f>
        <v/>
      </c>
      <c r="R73" s="45" t="n"/>
      <c r="S73" s="45" t="n"/>
    </row>
    <row r="74">
      <c r="A74" s="45" t="n"/>
      <c r="B74" s="45" t="n"/>
      <c r="C74" s="45" t="n"/>
      <c r="D74" s="90" t="n"/>
      <c r="E74" s="90" t="n"/>
      <c r="F74" s="90" t="n"/>
      <c r="G74" s="90" t="n"/>
      <c r="H74" s="90" t="n"/>
      <c r="I74" s="90" t="n"/>
      <c r="J74" s="90" t="n"/>
      <c r="K74" s="90" t="n"/>
      <c r="L74" s="90" t="n"/>
      <c r="M74" s="90" t="n"/>
      <c r="N74" s="90" t="n"/>
      <c r="O74" s="145">
        <f>E74+SUM(F74:N74)</f>
        <v/>
      </c>
      <c r="P74" s="145">
        <f>O74-E74</f>
        <v/>
      </c>
      <c r="Q74" s="145">
        <f>O74-D74</f>
        <v/>
      </c>
      <c r="R74" s="45" t="n"/>
      <c r="S74" s="45" t="n"/>
    </row>
    <row r="75">
      <c r="A75" s="45" t="n"/>
      <c r="B75" s="45" t="n"/>
      <c r="C75" s="45" t="n"/>
      <c r="D75" s="90" t="n"/>
      <c r="E75" s="90" t="n"/>
      <c r="F75" s="90" t="n"/>
      <c r="G75" s="90" t="n"/>
      <c r="H75" s="90" t="n"/>
      <c r="I75" s="90" t="n"/>
      <c r="J75" s="90" t="n"/>
      <c r="K75" s="90" t="n"/>
      <c r="L75" s="90" t="n"/>
      <c r="M75" s="90" t="n"/>
      <c r="N75" s="90" t="n"/>
      <c r="O75" s="145">
        <f>E75+SUM(F75:N75)</f>
        <v/>
      </c>
      <c r="P75" s="145">
        <f>O75-E75</f>
        <v/>
      </c>
      <c r="Q75" s="145">
        <f>O75-D75</f>
        <v/>
      </c>
      <c r="R75" s="45" t="n"/>
      <c r="S75" s="45" t="n"/>
    </row>
    <row r="76">
      <c r="A76" s="45" t="n"/>
      <c r="B76" s="45" t="n"/>
      <c r="C76" s="45" t="n"/>
      <c r="D76" s="90" t="n"/>
      <c r="E76" s="90" t="n"/>
      <c r="F76" s="90" t="n"/>
      <c r="G76" s="90" t="n"/>
      <c r="H76" s="90" t="n"/>
      <c r="I76" s="90" t="n"/>
      <c r="J76" s="90" t="n"/>
      <c r="K76" s="90" t="n"/>
      <c r="L76" s="90" t="n"/>
      <c r="M76" s="90" t="n"/>
      <c r="N76" s="90" t="n"/>
      <c r="O76" s="145">
        <f>E76+SUM(F76:N76)</f>
        <v/>
      </c>
      <c r="P76" s="145">
        <f>O76-E76</f>
        <v/>
      </c>
      <c r="Q76" s="145">
        <f>O76-D76</f>
        <v/>
      </c>
      <c r="R76" s="45" t="n"/>
      <c r="S76" s="45" t="n"/>
    </row>
    <row r="77">
      <c r="A77" s="45" t="n"/>
      <c r="B77" s="45" t="n"/>
      <c r="C77" s="45" t="n"/>
      <c r="D77" s="90" t="n"/>
      <c r="E77" s="90" t="n"/>
      <c r="F77" s="90" t="n"/>
      <c r="G77" s="90" t="n"/>
      <c r="H77" s="90" t="n"/>
      <c r="I77" s="90" t="n"/>
      <c r="J77" s="90" t="n"/>
      <c r="K77" s="90" t="n"/>
      <c r="L77" s="90" t="n"/>
      <c r="M77" s="90" t="n"/>
      <c r="N77" s="90" t="n"/>
      <c r="O77" s="145">
        <f>E77+SUM(F77:N77)</f>
        <v/>
      </c>
      <c r="P77" s="145">
        <f>O77-E77</f>
        <v/>
      </c>
      <c r="Q77" s="145">
        <f>O77-D77</f>
        <v/>
      </c>
      <c r="R77" s="45" t="n"/>
      <c r="S77" s="45" t="n"/>
    </row>
    <row r="78">
      <c r="A78" s="45" t="n"/>
      <c r="B78" s="45" t="n"/>
      <c r="C78" s="45" t="n"/>
      <c r="D78" s="90" t="n"/>
      <c r="E78" s="90" t="n"/>
      <c r="F78" s="90" t="n"/>
      <c r="G78" s="90" t="n"/>
      <c r="H78" s="90" t="n"/>
      <c r="I78" s="90" t="n"/>
      <c r="J78" s="90" t="n"/>
      <c r="K78" s="90" t="n"/>
      <c r="L78" s="90" t="n"/>
      <c r="M78" s="90" t="n"/>
      <c r="N78" s="90" t="n"/>
      <c r="O78" s="145">
        <f>E78+SUM(F78:N78)</f>
        <v/>
      </c>
      <c r="P78" s="145">
        <f>O78-E78</f>
        <v/>
      </c>
      <c r="Q78" s="145">
        <f>O78-D78</f>
        <v/>
      </c>
      <c r="R78" s="45" t="n"/>
      <c r="S78" s="45" t="n"/>
    </row>
    <row r="79">
      <c r="A79" s="45" t="n"/>
      <c r="B79" s="45" t="n"/>
      <c r="C79" s="45" t="n"/>
      <c r="D79" s="90" t="n"/>
      <c r="E79" s="90" t="n"/>
      <c r="F79" s="90" t="n"/>
      <c r="G79" s="90" t="n"/>
      <c r="H79" s="90" t="n"/>
      <c r="I79" s="90" t="n"/>
      <c r="J79" s="90" t="n"/>
      <c r="K79" s="90" t="n"/>
      <c r="L79" s="90" t="n"/>
      <c r="M79" s="90" t="n"/>
      <c r="N79" s="90" t="n"/>
      <c r="O79" s="145">
        <f>E79+SUM(F79:N79)</f>
        <v/>
      </c>
      <c r="P79" s="145">
        <f>O79-E79</f>
        <v/>
      </c>
      <c r="Q79" s="145">
        <f>O79-D79</f>
        <v/>
      </c>
      <c r="R79" s="45" t="n"/>
      <c r="S79" s="45" t="n"/>
    </row>
    <row r="80">
      <c r="A80" s="45" t="n"/>
      <c r="B80" s="45" t="n"/>
      <c r="C80" s="45" t="n"/>
      <c r="D80" s="90" t="n"/>
      <c r="E80" s="90" t="n"/>
      <c r="F80" s="90" t="n"/>
      <c r="G80" s="90" t="n"/>
      <c r="H80" s="90" t="n"/>
      <c r="I80" s="90" t="n"/>
      <c r="J80" s="90" t="n"/>
      <c r="K80" s="90" t="n"/>
      <c r="L80" s="90" t="n"/>
      <c r="M80" s="90" t="n"/>
      <c r="N80" s="90" t="n"/>
      <c r="O80" s="145">
        <f>E80+SUM(F80:N80)</f>
        <v/>
      </c>
      <c r="P80" s="145">
        <f>O80-E80</f>
        <v/>
      </c>
      <c r="Q80" s="145">
        <f>O80-D80</f>
        <v/>
      </c>
      <c r="R80" s="45" t="n"/>
      <c r="S80" s="45" t="n"/>
    </row>
    <row r="81">
      <c r="A81" s="45" t="n"/>
      <c r="B81" s="45" t="n"/>
      <c r="C81" s="45" t="n"/>
      <c r="D81" s="90" t="n"/>
      <c r="E81" s="90" t="n"/>
      <c r="F81" s="90" t="n"/>
      <c r="G81" s="90" t="n"/>
      <c r="H81" s="90" t="n"/>
      <c r="I81" s="90" t="n"/>
      <c r="J81" s="90" t="n"/>
      <c r="K81" s="90" t="n"/>
      <c r="L81" s="90" t="n"/>
      <c r="M81" s="90" t="n"/>
      <c r="N81" s="90" t="n"/>
      <c r="O81" s="145">
        <f>E81+SUM(F81:N81)</f>
        <v/>
      </c>
      <c r="P81" s="145">
        <f>O81-E81</f>
        <v/>
      </c>
      <c r="Q81" s="145">
        <f>O81-D81</f>
        <v/>
      </c>
      <c r="R81" s="45" t="n"/>
      <c r="S81" s="45" t="n"/>
    </row>
    <row r="82">
      <c r="A82" s="45" t="n"/>
      <c r="B82" s="45" t="n"/>
      <c r="C82" s="45" t="n"/>
      <c r="D82" s="90" t="n"/>
      <c r="E82" s="90" t="n"/>
      <c r="F82" s="90" t="n"/>
      <c r="G82" s="90" t="n"/>
      <c r="H82" s="90" t="n"/>
      <c r="I82" s="90" t="n"/>
      <c r="J82" s="90" t="n"/>
      <c r="K82" s="90" t="n"/>
      <c r="L82" s="90" t="n"/>
      <c r="M82" s="90" t="n"/>
      <c r="N82" s="90" t="n"/>
      <c r="O82" s="145">
        <f>E82+SUM(F82:N82)</f>
        <v/>
      </c>
      <c r="P82" s="145">
        <f>O82-E82</f>
        <v/>
      </c>
      <c r="Q82" s="145">
        <f>O82-D82</f>
        <v/>
      </c>
      <c r="R82" s="45" t="n"/>
      <c r="S82" s="45" t="n"/>
    </row>
    <row r="83">
      <c r="A83" s="45" t="n"/>
      <c r="B83" s="45" t="n"/>
      <c r="C83" s="45" t="n"/>
      <c r="D83" s="90" t="n"/>
      <c r="E83" s="90" t="n"/>
      <c r="F83" s="90" t="n"/>
      <c r="G83" s="90" t="n"/>
      <c r="H83" s="90" t="n"/>
      <c r="I83" s="90" t="n"/>
      <c r="J83" s="90" t="n"/>
      <c r="K83" s="90" t="n"/>
      <c r="L83" s="90" t="n"/>
      <c r="M83" s="90" t="n"/>
      <c r="N83" s="90" t="n"/>
      <c r="O83" s="145">
        <f>E83+SUM(F83:N83)</f>
        <v/>
      </c>
      <c r="P83" s="145">
        <f>O83-E83</f>
        <v/>
      </c>
      <c r="Q83" s="145">
        <f>O83-D83</f>
        <v/>
      </c>
      <c r="R83" s="45" t="n"/>
      <c r="S83" s="45" t="n"/>
    </row>
    <row r="84">
      <c r="A84" s="45" t="n"/>
      <c r="B84" s="45" t="n"/>
      <c r="C84" s="45" t="n"/>
      <c r="D84" s="90" t="n"/>
      <c r="E84" s="90" t="n"/>
      <c r="F84" s="90" t="n"/>
      <c r="G84" s="90" t="n"/>
      <c r="H84" s="90" t="n"/>
      <c r="I84" s="90" t="n"/>
      <c r="J84" s="90" t="n"/>
      <c r="K84" s="90" t="n"/>
      <c r="L84" s="90" t="n"/>
      <c r="M84" s="90" t="n"/>
      <c r="N84" s="90" t="n"/>
      <c r="O84" s="145">
        <f>E84+SUM(F84:N84)</f>
        <v/>
      </c>
      <c r="P84" s="145">
        <f>O84-E84</f>
        <v/>
      </c>
      <c r="Q84" s="145">
        <f>O84-D84</f>
        <v/>
      </c>
      <c r="R84" s="45" t="n"/>
      <c r="S84" s="45" t="n"/>
    </row>
    <row r="85">
      <c r="A85" s="45" t="n"/>
      <c r="B85" s="45" t="n"/>
      <c r="C85" s="45" t="n"/>
      <c r="D85" s="90" t="n"/>
      <c r="E85" s="90" t="n"/>
      <c r="F85" s="90" t="n"/>
      <c r="G85" s="90" t="n"/>
      <c r="H85" s="90" t="n"/>
      <c r="I85" s="90" t="n"/>
      <c r="J85" s="90" t="n"/>
      <c r="K85" s="90" t="n"/>
      <c r="L85" s="90" t="n"/>
      <c r="M85" s="90" t="n"/>
      <c r="N85" s="90" t="n"/>
      <c r="O85" s="145">
        <f>E85+SUM(F85:N85)</f>
        <v/>
      </c>
      <c r="P85" s="145">
        <f>O85-E85</f>
        <v/>
      </c>
      <c r="Q85" s="145">
        <f>O85-D85</f>
        <v/>
      </c>
      <c r="R85" s="45" t="n"/>
      <c r="S85" s="45" t="n"/>
    </row>
    <row r="86">
      <c r="A86" s="45" t="n"/>
      <c r="B86" s="45" t="n"/>
      <c r="C86" s="45" t="n"/>
      <c r="D86" s="90" t="n"/>
      <c r="E86" s="90" t="n"/>
      <c r="F86" s="90" t="n"/>
      <c r="G86" s="90" t="n"/>
      <c r="H86" s="90" t="n"/>
      <c r="I86" s="90" t="n"/>
      <c r="J86" s="90" t="n"/>
      <c r="K86" s="90" t="n"/>
      <c r="L86" s="90" t="n"/>
      <c r="M86" s="90" t="n"/>
      <c r="N86" s="90" t="n"/>
      <c r="O86" s="145">
        <f>E86+SUM(F86:N86)</f>
        <v/>
      </c>
      <c r="P86" s="145">
        <f>O86-E86</f>
        <v/>
      </c>
      <c r="Q86" s="145">
        <f>O86-D86</f>
        <v/>
      </c>
      <c r="R86" s="45" t="n"/>
      <c r="S86" s="45" t="n"/>
    </row>
    <row r="87">
      <c r="A87" s="45" t="n"/>
      <c r="B87" s="45" t="n"/>
      <c r="C87" s="45" t="n"/>
      <c r="D87" s="90" t="n"/>
      <c r="E87" s="90" t="n"/>
      <c r="F87" s="90" t="n"/>
      <c r="G87" s="90" t="n"/>
      <c r="H87" s="90" t="n"/>
      <c r="I87" s="90" t="n"/>
      <c r="J87" s="90" t="n"/>
      <c r="K87" s="90" t="n"/>
      <c r="L87" s="90" t="n"/>
      <c r="M87" s="90" t="n"/>
      <c r="N87" s="90" t="n"/>
      <c r="O87" s="145">
        <f>E87+SUM(F87:N87)</f>
        <v/>
      </c>
      <c r="P87" s="145">
        <f>O87-E87</f>
        <v/>
      </c>
      <c r="Q87" s="145">
        <f>O87-D87</f>
        <v/>
      </c>
      <c r="R87" s="45" t="n"/>
      <c r="S87" s="45" t="n"/>
    </row>
    <row r="88">
      <c r="A88" s="45" t="n"/>
      <c r="B88" s="45" t="n"/>
      <c r="C88" s="45" t="n"/>
      <c r="D88" s="90" t="n"/>
      <c r="E88" s="90" t="n"/>
      <c r="F88" s="90" t="n"/>
      <c r="G88" s="90" t="n"/>
      <c r="H88" s="90" t="n"/>
      <c r="I88" s="90" t="n"/>
      <c r="J88" s="90" t="n"/>
      <c r="K88" s="90" t="n"/>
      <c r="L88" s="90" t="n"/>
      <c r="M88" s="90" t="n"/>
      <c r="N88" s="90" t="n"/>
      <c r="O88" s="145">
        <f>E88+SUM(F88:N88)</f>
        <v/>
      </c>
      <c r="P88" s="145">
        <f>O88-E88</f>
        <v/>
      </c>
      <c r="Q88" s="145">
        <f>O88-D88</f>
        <v/>
      </c>
      <c r="R88" s="45" t="n"/>
      <c r="S88" s="45" t="n"/>
    </row>
    <row r="89">
      <c r="A89" s="45" t="n"/>
      <c r="B89" s="45" t="n"/>
      <c r="C89" s="45" t="n"/>
      <c r="D89" s="90" t="n"/>
      <c r="E89" s="90" t="n"/>
      <c r="F89" s="90" t="n"/>
      <c r="G89" s="90" t="n"/>
      <c r="H89" s="90" t="n"/>
      <c r="I89" s="90" t="n"/>
      <c r="J89" s="90" t="n"/>
      <c r="K89" s="90" t="n"/>
      <c r="L89" s="90" t="n"/>
      <c r="M89" s="90" t="n"/>
      <c r="N89" s="90" t="n"/>
      <c r="O89" s="145">
        <f>E89+SUM(F89:N89)</f>
        <v/>
      </c>
      <c r="P89" s="145">
        <f>O89-E89</f>
        <v/>
      </c>
      <c r="Q89" s="145">
        <f>O89-D89</f>
        <v/>
      </c>
      <c r="R89" s="45" t="n"/>
      <c r="S89" s="45" t="n"/>
    </row>
    <row r="90">
      <c r="A90" s="45" t="n"/>
      <c r="B90" s="45" t="n"/>
      <c r="C90" s="45" t="n"/>
      <c r="D90" s="90" t="n"/>
      <c r="E90" s="90" t="n"/>
      <c r="F90" s="90" t="n"/>
      <c r="G90" s="90" t="n"/>
      <c r="H90" s="90" t="n"/>
      <c r="I90" s="90" t="n"/>
      <c r="J90" s="90" t="n"/>
      <c r="K90" s="90" t="n"/>
      <c r="L90" s="90" t="n"/>
      <c r="M90" s="90" t="n"/>
      <c r="N90" s="90" t="n"/>
      <c r="O90" s="145">
        <f>E90+SUM(F90:N90)</f>
        <v/>
      </c>
      <c r="P90" s="145">
        <f>O90-E90</f>
        <v/>
      </c>
      <c r="Q90" s="145">
        <f>O90-D90</f>
        <v/>
      </c>
      <c r="R90" s="45" t="n"/>
      <c r="S90" s="45" t="n"/>
    </row>
    <row r="91">
      <c r="A91" s="45" t="n"/>
      <c r="B91" s="45" t="n"/>
      <c r="C91" s="45" t="n"/>
      <c r="D91" s="90" t="n"/>
      <c r="E91" s="90" t="n"/>
      <c r="F91" s="90" t="n"/>
      <c r="G91" s="90" t="n"/>
      <c r="H91" s="90" t="n"/>
      <c r="I91" s="90" t="n"/>
      <c r="J91" s="90" t="n"/>
      <c r="K91" s="90" t="n"/>
      <c r="L91" s="90" t="n"/>
      <c r="M91" s="90" t="n"/>
      <c r="N91" s="90" t="n"/>
      <c r="O91" s="145">
        <f>E91+SUM(F91:N91)</f>
        <v/>
      </c>
      <c r="P91" s="145">
        <f>O91-E91</f>
        <v/>
      </c>
      <c r="Q91" s="145">
        <f>O91-D91</f>
        <v/>
      </c>
      <c r="R91" s="45" t="n"/>
      <c r="S91" s="45" t="n"/>
    </row>
    <row r="92">
      <c r="A92" s="45" t="n"/>
      <c r="B92" s="45" t="n"/>
      <c r="C92" s="45" t="n"/>
      <c r="D92" s="90" t="n"/>
      <c r="E92" s="90" t="n"/>
      <c r="F92" s="90" t="n"/>
      <c r="G92" s="90" t="n"/>
      <c r="H92" s="90" t="n"/>
      <c r="I92" s="90" t="n"/>
      <c r="J92" s="90" t="n"/>
      <c r="K92" s="90" t="n"/>
      <c r="L92" s="90" t="n"/>
      <c r="M92" s="90" t="n"/>
      <c r="N92" s="90" t="n"/>
      <c r="O92" s="145">
        <f>E92+SUM(F92:N92)</f>
        <v/>
      </c>
      <c r="P92" s="145">
        <f>O92-E92</f>
        <v/>
      </c>
      <c r="Q92" s="145">
        <f>O92-D92</f>
        <v/>
      </c>
      <c r="R92" s="45" t="n"/>
      <c r="S92" s="45" t="n"/>
    </row>
    <row r="93">
      <c r="A93" s="45" t="n"/>
      <c r="B93" s="45" t="n"/>
      <c r="C93" s="45" t="n"/>
      <c r="D93" s="90" t="n"/>
      <c r="E93" s="90" t="n"/>
      <c r="F93" s="90" t="n"/>
      <c r="G93" s="90" t="n"/>
      <c r="H93" s="90" t="n"/>
      <c r="I93" s="90" t="n"/>
      <c r="J93" s="90" t="n"/>
      <c r="K93" s="90" t="n"/>
      <c r="L93" s="90" t="n"/>
      <c r="M93" s="90" t="n"/>
      <c r="N93" s="90" t="n"/>
      <c r="O93" s="145">
        <f>E93+SUM(F93:N93)</f>
        <v/>
      </c>
      <c r="P93" s="145">
        <f>O93-E93</f>
        <v/>
      </c>
      <c r="Q93" s="145">
        <f>O93-D93</f>
        <v/>
      </c>
      <c r="R93" s="45" t="n"/>
      <c r="S93" s="45" t="n"/>
    </row>
    <row r="94">
      <c r="A94" s="45" t="n"/>
      <c r="B94" s="45" t="n"/>
      <c r="C94" s="45" t="n"/>
      <c r="D94" s="90" t="n"/>
      <c r="E94" s="90" t="n"/>
      <c r="F94" s="90" t="n"/>
      <c r="G94" s="90" t="n"/>
      <c r="H94" s="90" t="n"/>
      <c r="I94" s="90" t="n"/>
      <c r="J94" s="90" t="n"/>
      <c r="K94" s="90" t="n"/>
      <c r="L94" s="90" t="n"/>
      <c r="M94" s="90" t="n"/>
      <c r="N94" s="90" t="n"/>
      <c r="O94" s="145">
        <f>E94+SUM(F94:N94)</f>
        <v/>
      </c>
      <c r="P94" s="145">
        <f>O94-E94</f>
        <v/>
      </c>
      <c r="Q94" s="145">
        <f>O94-D94</f>
        <v/>
      </c>
      <c r="R94" s="45" t="n"/>
      <c r="S94" s="45" t="n"/>
    </row>
    <row r="95">
      <c r="A95" s="45" t="n"/>
      <c r="B95" s="45" t="n"/>
      <c r="C95" s="45" t="n"/>
      <c r="D95" s="90" t="n"/>
      <c r="E95" s="90" t="n"/>
      <c r="F95" s="90" t="n"/>
      <c r="G95" s="90" t="n"/>
      <c r="H95" s="90" t="n"/>
      <c r="I95" s="90" t="n"/>
      <c r="J95" s="90" t="n"/>
      <c r="K95" s="90" t="n"/>
      <c r="L95" s="90" t="n"/>
      <c r="M95" s="90" t="n"/>
      <c r="N95" s="90" t="n"/>
      <c r="O95" s="145">
        <f>E95+SUM(F95:N95)</f>
        <v/>
      </c>
      <c r="P95" s="145">
        <f>O95-E95</f>
        <v/>
      </c>
      <c r="Q95" s="145">
        <f>O95-D95</f>
        <v/>
      </c>
      <c r="R95" s="45" t="n"/>
      <c r="S95" s="45" t="n"/>
    </row>
    <row r="96">
      <c r="A96" s="45" t="n"/>
      <c r="B96" s="45" t="n"/>
      <c r="C96" s="45" t="n"/>
      <c r="D96" s="90" t="n"/>
      <c r="E96" s="90" t="n"/>
      <c r="F96" s="90" t="n"/>
      <c r="G96" s="90" t="n"/>
      <c r="H96" s="90" t="n"/>
      <c r="I96" s="90" t="n"/>
      <c r="J96" s="90" t="n"/>
      <c r="K96" s="90" t="n"/>
      <c r="L96" s="90" t="n"/>
      <c r="M96" s="90" t="n"/>
      <c r="N96" s="90" t="n"/>
      <c r="O96" s="145">
        <f>E96+SUM(F96:N96)</f>
        <v/>
      </c>
      <c r="P96" s="145">
        <f>O96-E96</f>
        <v/>
      </c>
      <c r="Q96" s="145">
        <f>O96-D96</f>
        <v/>
      </c>
      <c r="R96" s="45" t="n"/>
      <c r="S96" s="45" t="n"/>
    </row>
    <row r="97">
      <c r="A97" s="45" t="n"/>
      <c r="B97" s="45" t="n"/>
      <c r="C97" s="45" t="n"/>
      <c r="D97" s="90" t="n"/>
      <c r="E97" s="90" t="n"/>
      <c r="F97" s="90" t="n"/>
      <c r="G97" s="90" t="n"/>
      <c r="H97" s="90" t="n"/>
      <c r="I97" s="90" t="n"/>
      <c r="J97" s="90" t="n"/>
      <c r="K97" s="90" t="n"/>
      <c r="L97" s="90" t="n"/>
      <c r="M97" s="90" t="n"/>
      <c r="N97" s="90" t="n"/>
      <c r="O97" s="145">
        <f>E97+SUM(F97:N97)</f>
        <v/>
      </c>
      <c r="P97" s="145">
        <f>O97-E97</f>
        <v/>
      </c>
      <c r="Q97" s="145">
        <f>O97-D97</f>
        <v/>
      </c>
      <c r="R97" s="45" t="n"/>
      <c r="S97" s="45" t="n"/>
    </row>
    <row r="98">
      <c r="A98" s="45" t="n"/>
      <c r="B98" s="45" t="n"/>
      <c r="C98" s="45" t="n"/>
      <c r="D98" s="90" t="n"/>
      <c r="E98" s="90" t="n"/>
      <c r="F98" s="90" t="n"/>
      <c r="G98" s="90" t="n"/>
      <c r="H98" s="90" t="n"/>
      <c r="I98" s="90" t="n"/>
      <c r="J98" s="90" t="n"/>
      <c r="K98" s="90" t="n"/>
      <c r="L98" s="90" t="n"/>
      <c r="M98" s="90" t="n"/>
      <c r="N98" s="90" t="n"/>
      <c r="O98" s="145">
        <f>E98+SUM(F98:N98)</f>
        <v/>
      </c>
      <c r="P98" s="145">
        <f>O98-E98</f>
        <v/>
      </c>
      <c r="Q98" s="145">
        <f>O98-D98</f>
        <v/>
      </c>
      <c r="R98" s="45" t="n"/>
      <c r="S98" s="45" t="n"/>
    </row>
    <row r="99">
      <c r="A99" s="45" t="n"/>
      <c r="B99" s="45" t="n"/>
      <c r="C99" s="45" t="n"/>
      <c r="D99" s="90" t="n"/>
      <c r="E99" s="90" t="n"/>
      <c r="F99" s="90" t="n"/>
      <c r="G99" s="90" t="n"/>
      <c r="H99" s="90" t="n"/>
      <c r="I99" s="90" t="n"/>
      <c r="J99" s="90" t="n"/>
      <c r="K99" s="90" t="n"/>
      <c r="L99" s="90" t="n"/>
      <c r="M99" s="90" t="n"/>
      <c r="N99" s="90" t="n"/>
      <c r="O99" s="145">
        <f>E99+SUM(F99:N99)</f>
        <v/>
      </c>
      <c r="P99" s="145">
        <f>O99-E99</f>
        <v/>
      </c>
      <c r="Q99" s="145">
        <f>O99-D99</f>
        <v/>
      </c>
      <c r="R99" s="45" t="n"/>
      <c r="S99" s="45" t="n"/>
    </row>
    <row r="100">
      <c r="A100" s="45" t="n"/>
      <c r="B100" s="45" t="n"/>
      <c r="C100" s="45" t="n"/>
      <c r="D100" s="90" t="n"/>
      <c r="E100" s="90" t="n"/>
      <c r="F100" s="90" t="n"/>
      <c r="G100" s="90" t="n"/>
      <c r="H100" s="90" t="n"/>
      <c r="I100" s="90" t="n"/>
      <c r="J100" s="90" t="n"/>
      <c r="K100" s="90" t="n"/>
      <c r="L100" s="90" t="n"/>
      <c r="M100" s="90" t="n"/>
      <c r="N100" s="90" t="n"/>
      <c r="O100" s="145">
        <f>E100+SUM(F100:N100)</f>
        <v/>
      </c>
      <c r="P100" s="145">
        <f>O100-E100</f>
        <v/>
      </c>
      <c r="Q100" s="145">
        <f>O100-D100</f>
        <v/>
      </c>
      <c r="R100" s="45" t="n"/>
      <c r="S100" s="45" t="n"/>
    </row>
    <row r="101">
      <c r="A101" s="45" t="n"/>
      <c r="B101" s="45" t="n"/>
      <c r="C101" s="45" t="n"/>
      <c r="D101" s="90" t="n"/>
      <c r="E101" s="90" t="n"/>
      <c r="F101" s="90" t="n"/>
      <c r="G101" s="90" t="n"/>
      <c r="H101" s="90" t="n"/>
      <c r="I101" s="90" t="n"/>
      <c r="J101" s="90" t="n"/>
      <c r="K101" s="90" t="n"/>
      <c r="L101" s="90" t="n"/>
      <c r="M101" s="90" t="n"/>
      <c r="N101" s="90" t="n"/>
      <c r="O101" s="145">
        <f>E101+SUM(F101:N101)</f>
        <v/>
      </c>
      <c r="P101" s="145">
        <f>O101-E101</f>
        <v/>
      </c>
      <c r="Q101" s="145">
        <f>O101-D101</f>
        <v/>
      </c>
      <c r="R101" s="45" t="n"/>
      <c r="S101" s="45" t="n"/>
    </row>
    <row r="102">
      <c r="A102" s="45" t="n"/>
      <c r="B102" s="45" t="n"/>
      <c r="C102" s="45" t="n"/>
      <c r="D102" s="90" t="n"/>
      <c r="E102" s="90" t="n"/>
      <c r="F102" s="90" t="n"/>
      <c r="G102" s="90" t="n"/>
      <c r="H102" s="90" t="n"/>
      <c r="I102" s="90" t="n"/>
      <c r="J102" s="90" t="n"/>
      <c r="K102" s="90" t="n"/>
      <c r="L102" s="90" t="n"/>
      <c r="M102" s="90" t="n"/>
      <c r="N102" s="90" t="n"/>
      <c r="O102" s="145">
        <f>E102+SUM(F102:N102)</f>
        <v/>
      </c>
      <c r="P102" s="145">
        <f>O102-E102</f>
        <v/>
      </c>
      <c r="Q102" s="145">
        <f>O102-D102</f>
        <v/>
      </c>
      <c r="R102" s="45" t="n"/>
      <c r="S102" s="45" t="n"/>
    </row>
    <row r="103">
      <c r="A103" s="45" t="n"/>
      <c r="B103" s="45" t="n"/>
      <c r="C103" s="45" t="n"/>
      <c r="D103" s="90" t="n"/>
      <c r="E103" s="90" t="n"/>
      <c r="F103" s="90" t="n"/>
      <c r="G103" s="90" t="n"/>
      <c r="H103" s="90" t="n"/>
      <c r="I103" s="90" t="n"/>
      <c r="J103" s="90" t="n"/>
      <c r="K103" s="90" t="n"/>
      <c r="L103" s="90" t="n"/>
      <c r="M103" s="90" t="n"/>
      <c r="N103" s="90" t="n"/>
      <c r="O103" s="145">
        <f>E103+SUM(F103:N103)</f>
        <v/>
      </c>
      <c r="P103" s="145">
        <f>O103-E103</f>
        <v/>
      </c>
      <c r="Q103" s="145">
        <f>O103-D103</f>
        <v/>
      </c>
      <c r="R103" s="45" t="n"/>
      <c r="S103" s="45" t="n"/>
    </row>
    <row r="104">
      <c r="A104" s="45" t="n"/>
      <c r="B104" s="45" t="n"/>
      <c r="C104" s="45" t="n"/>
      <c r="D104" s="90" t="n"/>
      <c r="E104" s="90" t="n"/>
      <c r="F104" s="90" t="n"/>
      <c r="G104" s="90" t="n"/>
      <c r="H104" s="90" t="n"/>
      <c r="I104" s="90" t="n"/>
      <c r="J104" s="90" t="n"/>
      <c r="K104" s="90" t="n"/>
      <c r="L104" s="90" t="n"/>
      <c r="M104" s="90" t="n"/>
      <c r="N104" s="90" t="n"/>
      <c r="O104" s="145">
        <f>E104+SUM(F104:N104)</f>
        <v/>
      </c>
      <c r="P104" s="145">
        <f>O104-E104</f>
        <v/>
      </c>
      <c r="Q104" s="145">
        <f>O104-D104</f>
        <v/>
      </c>
      <c r="R104" s="45" t="n"/>
      <c r="S104" s="45" t="n"/>
    </row>
    <row r="105">
      <c r="A105" s="45" t="n"/>
      <c r="B105" s="45" t="n"/>
      <c r="C105" s="45" t="n"/>
      <c r="D105" s="90" t="n"/>
      <c r="E105" s="90" t="n"/>
      <c r="F105" s="90" t="n"/>
      <c r="G105" s="90" t="n"/>
      <c r="H105" s="90" t="n"/>
      <c r="I105" s="90" t="n"/>
      <c r="J105" s="90" t="n"/>
      <c r="K105" s="90" t="n"/>
      <c r="L105" s="90" t="n"/>
      <c r="M105" s="90" t="n"/>
      <c r="N105" s="90" t="n"/>
      <c r="O105" s="145">
        <f>E105+SUM(F105:N105)</f>
        <v/>
      </c>
      <c r="P105" s="145">
        <f>O105-E105</f>
        <v/>
      </c>
      <c r="Q105" s="145">
        <f>O105-D105</f>
        <v/>
      </c>
      <c r="R105" s="45" t="n"/>
      <c r="S105" s="45" t="n"/>
    </row>
    <row r="106">
      <c r="A106" s="45" t="n"/>
      <c r="B106" s="45" t="n"/>
      <c r="C106" s="45" t="n"/>
      <c r="D106" s="90" t="n"/>
      <c r="E106" s="90" t="n"/>
      <c r="F106" s="90" t="n"/>
      <c r="G106" s="90" t="n"/>
      <c r="H106" s="90" t="n"/>
      <c r="I106" s="90" t="n"/>
      <c r="J106" s="90" t="n"/>
      <c r="K106" s="90" t="n"/>
      <c r="L106" s="90" t="n"/>
      <c r="M106" s="90" t="n"/>
      <c r="N106" s="90" t="n"/>
      <c r="O106" s="145">
        <f>E106+SUM(F106:N106)</f>
        <v/>
      </c>
      <c r="P106" s="145">
        <f>O106-E106</f>
        <v/>
      </c>
      <c r="Q106" s="145">
        <f>O106-D106</f>
        <v/>
      </c>
      <c r="R106" s="45" t="n"/>
      <c r="S106" s="45" t="n"/>
    </row>
    <row r="107">
      <c r="A107" s="45" t="n"/>
      <c r="B107" s="45" t="n"/>
      <c r="C107" s="45" t="n"/>
      <c r="D107" s="90" t="n"/>
      <c r="E107" s="90" t="n"/>
      <c r="F107" s="90" t="n"/>
      <c r="G107" s="90" t="n"/>
      <c r="H107" s="90" t="n"/>
      <c r="I107" s="90" t="n"/>
      <c r="J107" s="90" t="n"/>
      <c r="K107" s="90" t="n"/>
      <c r="L107" s="90" t="n"/>
      <c r="M107" s="90" t="n"/>
      <c r="N107" s="90" t="n"/>
      <c r="O107" s="145">
        <f>E107+SUM(F107:N107)</f>
        <v/>
      </c>
      <c r="P107" s="145">
        <f>O107-E107</f>
        <v/>
      </c>
      <c r="Q107" s="145">
        <f>O107-D107</f>
        <v/>
      </c>
      <c r="R107" s="45" t="n"/>
      <c r="S107" s="45" t="n"/>
    </row>
    <row r="108">
      <c r="A108" s="45" t="n"/>
      <c r="B108" s="45" t="n"/>
      <c r="C108" s="45" t="n"/>
      <c r="D108" s="90" t="n"/>
      <c r="E108" s="90" t="n"/>
      <c r="F108" s="90" t="n"/>
      <c r="G108" s="90" t="n"/>
      <c r="H108" s="90" t="n"/>
      <c r="I108" s="90" t="n"/>
      <c r="J108" s="90" t="n"/>
      <c r="K108" s="90" t="n"/>
      <c r="L108" s="90" t="n"/>
      <c r="M108" s="90" t="n"/>
      <c r="N108" s="90" t="n"/>
      <c r="O108" s="145">
        <f>E108+SUM(F108:N108)</f>
        <v/>
      </c>
      <c r="P108" s="145">
        <f>O108-E108</f>
        <v/>
      </c>
      <c r="Q108" s="145">
        <f>O108-D108</f>
        <v/>
      </c>
      <c r="R108" s="45" t="n"/>
      <c r="S108" s="45" t="n"/>
    </row>
    <row r="109">
      <c r="A109" s="45" t="n"/>
      <c r="B109" s="45" t="n"/>
      <c r="C109" s="45" t="n"/>
      <c r="D109" s="90" t="n"/>
      <c r="E109" s="90" t="n"/>
      <c r="F109" s="90" t="n"/>
      <c r="G109" s="90" t="n"/>
      <c r="H109" s="90" t="n"/>
      <c r="I109" s="90" t="n"/>
      <c r="J109" s="90" t="n"/>
      <c r="K109" s="90" t="n"/>
      <c r="L109" s="90" t="n"/>
      <c r="M109" s="90" t="n"/>
      <c r="N109" s="90" t="n"/>
      <c r="O109" s="145">
        <f>E109+SUM(F109:N109)</f>
        <v/>
      </c>
      <c r="P109" s="145">
        <f>O109-E109</f>
        <v/>
      </c>
      <c r="Q109" s="145">
        <f>O109-D109</f>
        <v/>
      </c>
      <c r="R109" s="45" t="n"/>
      <c r="S109" s="45" t="n"/>
    </row>
    <row r="110">
      <c r="A110" s="45" t="n"/>
      <c r="B110" s="45" t="n"/>
      <c r="C110" s="45" t="n"/>
      <c r="D110" s="90" t="n"/>
      <c r="E110" s="90" t="n"/>
      <c r="F110" s="90" t="n"/>
      <c r="G110" s="90" t="n"/>
      <c r="H110" s="90" t="n"/>
      <c r="I110" s="90" t="n"/>
      <c r="J110" s="90" t="n"/>
      <c r="K110" s="90" t="n"/>
      <c r="L110" s="90" t="n"/>
      <c r="M110" s="90" t="n"/>
      <c r="N110" s="90" t="n"/>
      <c r="O110" s="145">
        <f>E110+SUM(F110:N110)</f>
        <v/>
      </c>
      <c r="P110" s="145">
        <f>O110-E110</f>
        <v/>
      </c>
      <c r="Q110" s="145">
        <f>O110-D110</f>
        <v/>
      </c>
      <c r="R110" s="45" t="n"/>
      <c r="S110" s="45" t="n"/>
    </row>
    <row r="111">
      <c r="A111" s="45" t="n"/>
      <c r="B111" s="45" t="n"/>
      <c r="C111" s="45" t="n"/>
      <c r="D111" s="90" t="n"/>
      <c r="E111" s="90" t="n"/>
      <c r="F111" s="90" t="n"/>
      <c r="G111" s="90" t="n"/>
      <c r="H111" s="90" t="n"/>
      <c r="I111" s="90" t="n"/>
      <c r="J111" s="90" t="n"/>
      <c r="K111" s="90" t="n"/>
      <c r="L111" s="90" t="n"/>
      <c r="M111" s="90" t="n"/>
      <c r="N111" s="90" t="n"/>
      <c r="O111" s="145">
        <f>E111+SUM(F111:N111)</f>
        <v/>
      </c>
      <c r="P111" s="145">
        <f>O111-E111</f>
        <v/>
      </c>
      <c r="Q111" s="145">
        <f>O111-D111</f>
        <v/>
      </c>
      <c r="R111" s="45" t="n"/>
      <c r="S111" s="45" t="n"/>
    </row>
    <row r="112">
      <c r="A112" s="45" t="n"/>
      <c r="B112" s="45" t="n"/>
      <c r="C112" s="45" t="n"/>
      <c r="D112" s="90" t="n"/>
      <c r="E112" s="90" t="n"/>
      <c r="F112" s="90" t="n"/>
      <c r="G112" s="90" t="n"/>
      <c r="H112" s="90" t="n"/>
      <c r="I112" s="90" t="n"/>
      <c r="J112" s="90" t="n"/>
      <c r="K112" s="90" t="n"/>
      <c r="L112" s="90" t="n"/>
      <c r="M112" s="90" t="n"/>
      <c r="N112" s="90" t="n"/>
      <c r="O112" s="145">
        <f>E112+SUM(F112:N112)</f>
        <v/>
      </c>
      <c r="P112" s="145">
        <f>O112-E112</f>
        <v/>
      </c>
      <c r="Q112" s="145">
        <f>O112-D112</f>
        <v/>
      </c>
      <c r="R112" s="45" t="n"/>
      <c r="S112" s="45" t="n"/>
    </row>
    <row r="113">
      <c r="A113" s="45" t="n"/>
      <c r="B113" s="45" t="n"/>
      <c r="C113" s="45" t="n"/>
      <c r="D113" s="90" t="n"/>
      <c r="E113" s="90" t="n"/>
      <c r="F113" s="90" t="n"/>
      <c r="G113" s="90" t="n"/>
      <c r="H113" s="90" t="n"/>
      <c r="I113" s="90" t="n"/>
      <c r="J113" s="90" t="n"/>
      <c r="K113" s="90" t="n"/>
      <c r="L113" s="90" t="n"/>
      <c r="M113" s="90" t="n"/>
      <c r="N113" s="90" t="n"/>
      <c r="O113" s="145">
        <f>E113+SUM(F113:N113)</f>
        <v/>
      </c>
      <c r="P113" s="145">
        <f>O113-E113</f>
        <v/>
      </c>
      <c r="Q113" s="145">
        <f>O113-D113</f>
        <v/>
      </c>
      <c r="R113" s="45" t="n"/>
      <c r="S113" s="45" t="n"/>
    </row>
    <row r="114">
      <c r="A114" s="45" t="n"/>
      <c r="B114" s="45" t="n"/>
      <c r="C114" s="45" t="n"/>
      <c r="D114" s="90" t="n"/>
      <c r="E114" s="90" t="n"/>
      <c r="F114" s="90" t="n"/>
      <c r="G114" s="90" t="n"/>
      <c r="H114" s="90" t="n"/>
      <c r="I114" s="90" t="n"/>
      <c r="J114" s="90" t="n"/>
      <c r="K114" s="90" t="n"/>
      <c r="L114" s="90" t="n"/>
      <c r="M114" s="90" t="n"/>
      <c r="N114" s="90" t="n"/>
      <c r="O114" s="145">
        <f>E114+SUM(F114:N114)</f>
        <v/>
      </c>
      <c r="P114" s="145">
        <f>O114-E114</f>
        <v/>
      </c>
      <c r="Q114" s="145">
        <f>O114-D114</f>
        <v/>
      </c>
      <c r="R114" s="45" t="n"/>
      <c r="S114" s="45" t="n"/>
    </row>
    <row r="115">
      <c r="A115" s="45" t="n"/>
      <c r="B115" s="45" t="n"/>
      <c r="C115" s="45" t="n"/>
      <c r="D115" s="90" t="n"/>
      <c r="E115" s="90" t="n"/>
      <c r="F115" s="90" t="n"/>
      <c r="G115" s="90" t="n"/>
      <c r="H115" s="90" t="n"/>
      <c r="I115" s="90" t="n"/>
      <c r="J115" s="90" t="n"/>
      <c r="K115" s="90" t="n"/>
      <c r="L115" s="90" t="n"/>
      <c r="M115" s="90" t="n"/>
      <c r="N115" s="90" t="n"/>
      <c r="O115" s="145">
        <f>E115+SUM(F115:N115)</f>
        <v/>
      </c>
      <c r="P115" s="145">
        <f>O115-E115</f>
        <v/>
      </c>
      <c r="Q115" s="145">
        <f>O115-D115</f>
        <v/>
      </c>
      <c r="R115" s="45" t="n"/>
      <c r="S115" s="45" t="n"/>
    </row>
    <row r="116">
      <c r="A116" s="45" t="n"/>
      <c r="B116" s="45" t="n"/>
      <c r="C116" s="45" t="n"/>
      <c r="D116" s="90" t="n"/>
      <c r="E116" s="90" t="n"/>
      <c r="F116" s="90" t="n"/>
      <c r="G116" s="90" t="n"/>
      <c r="H116" s="90" t="n"/>
      <c r="I116" s="90" t="n"/>
      <c r="J116" s="90" t="n"/>
      <c r="K116" s="90" t="n"/>
      <c r="L116" s="90" t="n"/>
      <c r="M116" s="90" t="n"/>
      <c r="N116" s="90" t="n"/>
      <c r="O116" s="145">
        <f>E116+SUM(F116:N116)</f>
        <v/>
      </c>
      <c r="P116" s="145">
        <f>O116-E116</f>
        <v/>
      </c>
      <c r="Q116" s="145">
        <f>O116-D116</f>
        <v/>
      </c>
      <c r="R116" s="45" t="n"/>
      <c r="S116" s="45" t="n"/>
    </row>
    <row r="117">
      <c r="A117" s="45" t="n"/>
      <c r="B117" s="45" t="n"/>
      <c r="C117" s="45" t="n"/>
      <c r="D117" s="90" t="n"/>
      <c r="E117" s="90" t="n"/>
      <c r="F117" s="90" t="n"/>
      <c r="G117" s="90" t="n"/>
      <c r="H117" s="90" t="n"/>
      <c r="I117" s="90" t="n"/>
      <c r="J117" s="90" t="n"/>
      <c r="K117" s="90" t="n"/>
      <c r="L117" s="90" t="n"/>
      <c r="M117" s="90" t="n"/>
      <c r="N117" s="90" t="n"/>
      <c r="O117" s="145">
        <f>E117+SUM(F117:N117)</f>
        <v/>
      </c>
      <c r="P117" s="145">
        <f>O117-E117</f>
        <v/>
      </c>
      <c r="Q117" s="145">
        <f>O117-D117</f>
        <v/>
      </c>
      <c r="R117" s="45" t="n"/>
      <c r="S117" s="45" t="n"/>
    </row>
    <row r="118">
      <c r="A118" s="45" t="n"/>
      <c r="B118" s="45" t="n"/>
      <c r="C118" s="45" t="n"/>
      <c r="D118" s="90" t="n"/>
      <c r="E118" s="90" t="n"/>
      <c r="F118" s="90" t="n"/>
      <c r="G118" s="90" t="n"/>
      <c r="H118" s="90" t="n"/>
      <c r="I118" s="90" t="n"/>
      <c r="J118" s="90" t="n"/>
      <c r="K118" s="90" t="n"/>
      <c r="L118" s="90" t="n"/>
      <c r="M118" s="90" t="n"/>
      <c r="N118" s="90" t="n"/>
      <c r="O118" s="145">
        <f>E118+SUM(F118:N118)</f>
        <v/>
      </c>
      <c r="P118" s="145">
        <f>O118-E118</f>
        <v/>
      </c>
      <c r="Q118" s="145">
        <f>O118-D118</f>
        <v/>
      </c>
      <c r="R118" s="45" t="n"/>
      <c r="S118" s="45" t="n"/>
    </row>
    <row r="119">
      <c r="A119" s="45" t="n"/>
      <c r="B119" s="45" t="n"/>
      <c r="C119" s="45" t="n"/>
      <c r="D119" s="90" t="n"/>
      <c r="E119" s="90" t="n"/>
      <c r="F119" s="90" t="n"/>
      <c r="G119" s="90" t="n"/>
      <c r="H119" s="90" t="n"/>
      <c r="I119" s="90" t="n"/>
      <c r="J119" s="90" t="n"/>
      <c r="K119" s="90" t="n"/>
      <c r="L119" s="90" t="n"/>
      <c r="M119" s="90" t="n"/>
      <c r="N119" s="90" t="n"/>
      <c r="O119" s="145">
        <f>E119+SUM(F119:N119)</f>
        <v/>
      </c>
      <c r="P119" s="145">
        <f>O119-E119</f>
        <v/>
      </c>
      <c r="Q119" s="145">
        <f>O119-D119</f>
        <v/>
      </c>
      <c r="R119" s="45" t="n"/>
      <c r="S119" s="45" t="n"/>
    </row>
    <row r="120">
      <c r="A120" s="45" t="n"/>
      <c r="B120" s="45" t="n"/>
      <c r="C120" s="45" t="n"/>
      <c r="D120" s="90" t="n"/>
      <c r="E120" s="90" t="n"/>
      <c r="F120" s="90" t="n"/>
      <c r="G120" s="90" t="n"/>
      <c r="H120" s="90" t="n"/>
      <c r="I120" s="90" t="n"/>
      <c r="J120" s="90" t="n"/>
      <c r="K120" s="90" t="n"/>
      <c r="L120" s="90" t="n"/>
      <c r="M120" s="90" t="n"/>
      <c r="N120" s="90" t="n"/>
      <c r="O120" s="145">
        <f>E120+SUM(F120:N120)</f>
        <v/>
      </c>
      <c r="P120" s="145">
        <f>O120-E120</f>
        <v/>
      </c>
      <c r="Q120" s="145">
        <f>O120-D120</f>
        <v/>
      </c>
      <c r="R120" s="45" t="n"/>
      <c r="S120" s="45" t="n"/>
    </row>
    <row r="121">
      <c r="A121" s="45" t="n"/>
      <c r="B121" s="45" t="n"/>
      <c r="C121" s="45" t="n"/>
      <c r="D121" s="90" t="n"/>
      <c r="E121" s="90" t="n"/>
      <c r="F121" s="90" t="n"/>
      <c r="G121" s="90" t="n"/>
      <c r="H121" s="90" t="n"/>
      <c r="I121" s="90" t="n"/>
      <c r="J121" s="90" t="n"/>
      <c r="K121" s="90" t="n"/>
      <c r="L121" s="90" t="n"/>
      <c r="M121" s="90" t="n"/>
      <c r="N121" s="90" t="n"/>
      <c r="O121" s="145">
        <f>E121+SUM(F121:N121)</f>
        <v/>
      </c>
      <c r="P121" s="145">
        <f>O121-E121</f>
        <v/>
      </c>
      <c r="Q121" s="145">
        <f>O121-D121</f>
        <v/>
      </c>
      <c r="R121" s="45" t="n"/>
      <c r="S121" s="45" t="n"/>
    </row>
    <row r="122">
      <c r="A122" s="45" t="n"/>
      <c r="B122" s="45" t="n"/>
      <c r="C122" s="45" t="n"/>
      <c r="D122" s="90" t="n"/>
      <c r="E122" s="90" t="n"/>
      <c r="F122" s="90" t="n"/>
      <c r="G122" s="90" t="n"/>
      <c r="H122" s="90" t="n"/>
      <c r="I122" s="90" t="n"/>
      <c r="J122" s="90" t="n"/>
      <c r="K122" s="90" t="n"/>
      <c r="L122" s="90" t="n"/>
      <c r="M122" s="90" t="n"/>
      <c r="N122" s="90" t="n"/>
      <c r="O122" s="145">
        <f>E122+SUM(F122:N122)</f>
        <v/>
      </c>
      <c r="P122" s="145">
        <f>O122-E122</f>
        <v/>
      </c>
      <c r="Q122" s="145">
        <f>O122-D122</f>
        <v/>
      </c>
      <c r="R122" s="45" t="n"/>
      <c r="S122" s="45" t="n"/>
    </row>
    <row r="123">
      <c r="A123" s="45" t="n"/>
      <c r="B123" s="45" t="n"/>
      <c r="C123" s="45" t="n"/>
      <c r="D123" s="90" t="n"/>
      <c r="E123" s="90" t="n"/>
      <c r="F123" s="90" t="n"/>
      <c r="G123" s="90" t="n"/>
      <c r="H123" s="90" t="n"/>
      <c r="I123" s="90" t="n"/>
      <c r="J123" s="90" t="n"/>
      <c r="K123" s="90" t="n"/>
      <c r="L123" s="90" t="n"/>
      <c r="M123" s="90" t="n"/>
      <c r="N123" s="90" t="n"/>
      <c r="O123" s="145">
        <f>E123+SUM(F123:N123)</f>
        <v/>
      </c>
      <c r="P123" s="145">
        <f>O123-E123</f>
        <v/>
      </c>
      <c r="Q123" s="145">
        <f>O123-D123</f>
        <v/>
      </c>
      <c r="R123" s="45" t="n"/>
      <c r="S123" s="45" t="n"/>
    </row>
    <row r="124">
      <c r="A124" s="45" t="n"/>
      <c r="B124" s="45" t="n"/>
      <c r="C124" s="45" t="n"/>
      <c r="D124" s="90" t="n"/>
      <c r="E124" s="90" t="n"/>
      <c r="F124" s="90" t="n"/>
      <c r="G124" s="90" t="n"/>
      <c r="H124" s="90" t="n"/>
      <c r="I124" s="90" t="n"/>
      <c r="J124" s="90" t="n"/>
      <c r="K124" s="90" t="n"/>
      <c r="L124" s="90" t="n"/>
      <c r="M124" s="90" t="n"/>
      <c r="N124" s="90" t="n"/>
      <c r="O124" s="145">
        <f>E124+SUM(F124:N124)</f>
        <v/>
      </c>
      <c r="P124" s="145">
        <f>O124-E124</f>
        <v/>
      </c>
      <c r="Q124" s="145">
        <f>O124-D124</f>
        <v/>
      </c>
      <c r="R124" s="45" t="n"/>
      <c r="S124" s="45" t="n"/>
    </row>
    <row r="125">
      <c r="A125" s="45" t="n"/>
      <c r="B125" s="45" t="n"/>
      <c r="C125" s="45" t="n"/>
      <c r="D125" s="90" t="n"/>
      <c r="E125" s="90" t="n"/>
      <c r="F125" s="90" t="n"/>
      <c r="G125" s="90" t="n"/>
      <c r="H125" s="90" t="n"/>
      <c r="I125" s="90" t="n"/>
      <c r="J125" s="90" t="n"/>
      <c r="K125" s="90" t="n"/>
      <c r="L125" s="90" t="n"/>
      <c r="M125" s="90" t="n"/>
      <c r="N125" s="90" t="n"/>
      <c r="O125" s="145">
        <f>E125+SUM(F125:N125)</f>
        <v/>
      </c>
      <c r="P125" s="145">
        <f>O125-E125</f>
        <v/>
      </c>
      <c r="Q125" s="145">
        <f>O125-D125</f>
        <v/>
      </c>
      <c r="R125" s="45" t="n"/>
      <c r="S125" s="45" t="n"/>
    </row>
    <row r="126">
      <c r="A126" s="45" t="n"/>
      <c r="B126" s="45" t="n"/>
      <c r="C126" s="45" t="n"/>
      <c r="D126" s="90" t="n"/>
      <c r="E126" s="90" t="n"/>
      <c r="F126" s="90" t="n"/>
      <c r="G126" s="90" t="n"/>
      <c r="H126" s="90" t="n"/>
      <c r="I126" s="90" t="n"/>
      <c r="J126" s="90" t="n"/>
      <c r="K126" s="90" t="n"/>
      <c r="L126" s="90" t="n"/>
      <c r="M126" s="90" t="n"/>
      <c r="N126" s="90" t="n"/>
      <c r="O126" s="145">
        <f>E126+SUM(F126:N126)</f>
        <v/>
      </c>
      <c r="P126" s="145">
        <f>O126-E126</f>
        <v/>
      </c>
      <c r="Q126" s="145">
        <f>O126-D126</f>
        <v/>
      </c>
      <c r="R126" s="45" t="n"/>
      <c r="S126" s="45" t="n"/>
    </row>
    <row r="127">
      <c r="A127" s="45" t="n"/>
      <c r="B127" s="45" t="n"/>
      <c r="C127" s="45" t="n"/>
      <c r="D127" s="90" t="n"/>
      <c r="E127" s="90" t="n"/>
      <c r="F127" s="90" t="n"/>
      <c r="G127" s="90" t="n"/>
      <c r="H127" s="90" t="n"/>
      <c r="I127" s="90" t="n"/>
      <c r="J127" s="90" t="n"/>
      <c r="K127" s="90" t="n"/>
      <c r="L127" s="90" t="n"/>
      <c r="M127" s="90" t="n"/>
      <c r="N127" s="90" t="n"/>
      <c r="O127" s="145">
        <f>E127+SUM(F127:N127)</f>
        <v/>
      </c>
      <c r="P127" s="145">
        <f>O127-E127</f>
        <v/>
      </c>
      <c r="Q127" s="145">
        <f>O127-D127</f>
        <v/>
      </c>
      <c r="R127" s="45" t="n"/>
      <c r="S127" s="45" t="n"/>
    </row>
    <row r="128">
      <c r="A128" s="45" t="n"/>
      <c r="B128" s="45" t="n"/>
      <c r="C128" s="45" t="n"/>
      <c r="D128" s="90" t="n"/>
      <c r="E128" s="90" t="n"/>
      <c r="F128" s="90" t="n"/>
      <c r="G128" s="90" t="n"/>
      <c r="H128" s="90" t="n"/>
      <c r="I128" s="90" t="n"/>
      <c r="J128" s="90" t="n"/>
      <c r="K128" s="90" t="n"/>
      <c r="L128" s="90" t="n"/>
      <c r="M128" s="90" t="n"/>
      <c r="N128" s="90" t="n"/>
      <c r="O128" s="145">
        <f>E128+SUM(F128:N128)</f>
        <v/>
      </c>
      <c r="P128" s="145">
        <f>O128-E128</f>
        <v/>
      </c>
      <c r="Q128" s="145">
        <f>O128-D128</f>
        <v/>
      </c>
      <c r="R128" s="45" t="n"/>
      <c r="S128" s="45" t="n"/>
    </row>
    <row r="129">
      <c r="A129" s="45" t="n"/>
      <c r="B129" s="45" t="n"/>
      <c r="C129" s="45" t="n"/>
      <c r="D129" s="90" t="n"/>
      <c r="E129" s="90" t="n"/>
      <c r="F129" s="90" t="n"/>
      <c r="G129" s="90" t="n"/>
      <c r="H129" s="90" t="n"/>
      <c r="I129" s="90" t="n"/>
      <c r="J129" s="90" t="n"/>
      <c r="K129" s="90" t="n"/>
      <c r="L129" s="90" t="n"/>
      <c r="M129" s="90" t="n"/>
      <c r="N129" s="90" t="n"/>
      <c r="O129" s="145">
        <f>E129+SUM(F129:N129)</f>
        <v/>
      </c>
      <c r="P129" s="145">
        <f>O129-E129</f>
        <v/>
      </c>
      <c r="Q129" s="145">
        <f>O129-D129</f>
        <v/>
      </c>
      <c r="R129" s="45" t="n"/>
      <c r="S129" s="45" t="n"/>
    </row>
    <row r="130">
      <c r="A130" s="45" t="n"/>
      <c r="B130" s="45" t="n"/>
      <c r="C130" s="45" t="n"/>
      <c r="D130" s="90" t="n"/>
      <c r="E130" s="90" t="n"/>
      <c r="F130" s="90" t="n"/>
      <c r="G130" s="90" t="n"/>
      <c r="H130" s="90" t="n"/>
      <c r="I130" s="90" t="n"/>
      <c r="J130" s="90" t="n"/>
      <c r="K130" s="90" t="n"/>
      <c r="L130" s="90" t="n"/>
      <c r="M130" s="90" t="n"/>
      <c r="N130" s="90" t="n"/>
      <c r="O130" s="145">
        <f>E130+SUM(F130:N130)</f>
        <v/>
      </c>
      <c r="P130" s="145">
        <f>O130-E130</f>
        <v/>
      </c>
      <c r="Q130" s="145">
        <f>O130-D130</f>
        <v/>
      </c>
      <c r="R130" s="45" t="n"/>
      <c r="S130" s="45" t="n"/>
    </row>
    <row r="131">
      <c r="A131" s="45" t="n"/>
      <c r="B131" s="45" t="n"/>
      <c r="C131" s="45" t="n"/>
      <c r="D131" s="90" t="n"/>
      <c r="E131" s="90" t="n"/>
      <c r="F131" s="90" t="n"/>
      <c r="G131" s="90" t="n"/>
      <c r="H131" s="90" t="n"/>
      <c r="I131" s="90" t="n"/>
      <c r="J131" s="90" t="n"/>
      <c r="K131" s="90" t="n"/>
      <c r="L131" s="90" t="n"/>
      <c r="M131" s="90" t="n"/>
      <c r="N131" s="90" t="n"/>
      <c r="O131" s="145">
        <f>E131+SUM(F131:N131)</f>
        <v/>
      </c>
      <c r="P131" s="145">
        <f>O131-E131</f>
        <v/>
      </c>
      <c r="Q131" s="145">
        <f>O131-D131</f>
        <v/>
      </c>
      <c r="R131" s="45" t="n"/>
      <c r="S131" s="45" t="n"/>
    </row>
    <row r="132">
      <c r="A132" s="45" t="n"/>
      <c r="B132" s="45" t="n"/>
      <c r="C132" s="45" t="n"/>
      <c r="D132" s="90" t="n"/>
      <c r="E132" s="90" t="n"/>
      <c r="F132" s="90" t="n"/>
      <c r="G132" s="90" t="n"/>
      <c r="H132" s="90" t="n"/>
      <c r="I132" s="90" t="n"/>
      <c r="J132" s="90" t="n"/>
      <c r="K132" s="90" t="n"/>
      <c r="L132" s="90" t="n"/>
      <c r="M132" s="90" t="n"/>
      <c r="N132" s="90" t="n"/>
      <c r="O132" s="145">
        <f>E132+SUM(F132:N132)</f>
        <v/>
      </c>
      <c r="P132" s="145">
        <f>O132-E132</f>
        <v/>
      </c>
      <c r="Q132" s="145">
        <f>O132-D132</f>
        <v/>
      </c>
      <c r="R132" s="45" t="n"/>
      <c r="S132" s="45" t="n"/>
    </row>
    <row r="133">
      <c r="A133" s="45" t="n"/>
      <c r="B133" s="45" t="n"/>
      <c r="C133" s="45" t="n"/>
      <c r="D133" s="90" t="n"/>
      <c r="E133" s="90" t="n"/>
      <c r="F133" s="90" t="n"/>
      <c r="G133" s="90" t="n"/>
      <c r="H133" s="90" t="n"/>
      <c r="I133" s="90" t="n"/>
      <c r="J133" s="90" t="n"/>
      <c r="K133" s="90" t="n"/>
      <c r="L133" s="90" t="n"/>
      <c r="M133" s="90" t="n"/>
      <c r="N133" s="90" t="n"/>
      <c r="O133" s="145">
        <f>E133+SUM(F133:N133)</f>
        <v/>
      </c>
      <c r="P133" s="145">
        <f>O133-E133</f>
        <v/>
      </c>
      <c r="Q133" s="145">
        <f>O133-D133</f>
        <v/>
      </c>
      <c r="R133" s="45" t="n"/>
      <c r="S133" s="45" t="n"/>
    </row>
    <row r="134">
      <c r="A134" s="45" t="n"/>
      <c r="B134" s="45" t="n"/>
      <c r="C134" s="45" t="n"/>
      <c r="D134" s="90" t="n"/>
      <c r="E134" s="90" t="n"/>
      <c r="F134" s="90" t="n"/>
      <c r="G134" s="90" t="n"/>
      <c r="H134" s="90" t="n"/>
      <c r="I134" s="90" t="n"/>
      <c r="J134" s="90" t="n"/>
      <c r="K134" s="90" t="n"/>
      <c r="L134" s="90" t="n"/>
      <c r="M134" s="90" t="n"/>
      <c r="N134" s="90" t="n"/>
      <c r="O134" s="145">
        <f>E134+SUM(F134:N134)</f>
        <v/>
      </c>
      <c r="P134" s="145">
        <f>O134-E134</f>
        <v/>
      </c>
      <c r="Q134" s="145">
        <f>O134-D134</f>
        <v/>
      </c>
      <c r="R134" s="45" t="n"/>
      <c r="S134" s="45" t="n"/>
    </row>
    <row r="135">
      <c r="A135" s="45" t="n"/>
      <c r="B135" s="45" t="n"/>
      <c r="C135" s="45" t="n"/>
      <c r="D135" s="90" t="n"/>
      <c r="E135" s="90" t="n"/>
      <c r="F135" s="90" t="n"/>
      <c r="G135" s="90" t="n"/>
      <c r="H135" s="90" t="n"/>
      <c r="I135" s="90" t="n"/>
      <c r="J135" s="90" t="n"/>
      <c r="K135" s="90" t="n"/>
      <c r="L135" s="90" t="n"/>
      <c r="M135" s="90" t="n"/>
      <c r="N135" s="90" t="n"/>
      <c r="O135" s="145">
        <f>E135+SUM(F135:N135)</f>
        <v/>
      </c>
      <c r="P135" s="145">
        <f>O135-E135</f>
        <v/>
      </c>
      <c r="Q135" s="145">
        <f>O135-D135</f>
        <v/>
      </c>
      <c r="R135" s="45" t="n"/>
      <c r="S135" s="45" t="n"/>
    </row>
    <row r="136">
      <c r="A136" s="45" t="n"/>
      <c r="B136" s="45" t="n"/>
      <c r="C136" s="45" t="n"/>
      <c r="D136" s="90" t="n"/>
      <c r="E136" s="90" t="n"/>
      <c r="F136" s="90" t="n"/>
      <c r="G136" s="90" t="n"/>
      <c r="H136" s="90" t="n"/>
      <c r="I136" s="90" t="n"/>
      <c r="J136" s="90" t="n"/>
      <c r="K136" s="90" t="n"/>
      <c r="L136" s="90" t="n"/>
      <c r="M136" s="90" t="n"/>
      <c r="N136" s="90" t="n"/>
      <c r="O136" s="145">
        <f>E136+SUM(F136:N136)</f>
        <v/>
      </c>
      <c r="P136" s="145">
        <f>O136-E136</f>
        <v/>
      </c>
      <c r="Q136" s="145">
        <f>O136-D136</f>
        <v/>
      </c>
      <c r="R136" s="45" t="n"/>
      <c r="S136" s="45" t="n"/>
    </row>
    <row r="137">
      <c r="A137" s="45" t="n"/>
      <c r="B137" s="45" t="n"/>
      <c r="C137" s="45" t="n"/>
      <c r="D137" s="90" t="n"/>
      <c r="E137" s="90" t="n"/>
      <c r="F137" s="90" t="n"/>
      <c r="G137" s="90" t="n"/>
      <c r="H137" s="90" t="n"/>
      <c r="I137" s="90" t="n"/>
      <c r="J137" s="90" t="n"/>
      <c r="K137" s="90" t="n"/>
      <c r="L137" s="90" t="n"/>
      <c r="M137" s="90" t="n"/>
      <c r="N137" s="90" t="n"/>
      <c r="O137" s="145">
        <f>E137+SUM(F137:N137)</f>
        <v/>
      </c>
      <c r="P137" s="145">
        <f>O137-E137</f>
        <v/>
      </c>
      <c r="Q137" s="145">
        <f>O137-D137</f>
        <v/>
      </c>
      <c r="R137" s="45" t="n"/>
      <c r="S137" s="45" t="n"/>
    </row>
    <row r="138">
      <c r="A138" s="45" t="n"/>
      <c r="B138" s="45" t="n"/>
      <c r="C138" s="45" t="n"/>
      <c r="D138" s="90" t="n"/>
      <c r="E138" s="90" t="n"/>
      <c r="F138" s="90" t="n"/>
      <c r="G138" s="90" t="n"/>
      <c r="H138" s="90" t="n"/>
      <c r="I138" s="90" t="n"/>
      <c r="J138" s="90" t="n"/>
      <c r="K138" s="90" t="n"/>
      <c r="L138" s="90" t="n"/>
      <c r="M138" s="90" t="n"/>
      <c r="N138" s="90" t="n"/>
      <c r="O138" s="145">
        <f>E138+SUM(F138:N138)</f>
        <v/>
      </c>
      <c r="P138" s="145">
        <f>O138-E138</f>
        <v/>
      </c>
      <c r="Q138" s="145">
        <f>O138-D138</f>
        <v/>
      </c>
      <c r="R138" s="45" t="n"/>
      <c r="S138" s="45" t="n"/>
    </row>
    <row r="139">
      <c r="A139" s="45" t="n"/>
      <c r="B139" s="45" t="n"/>
      <c r="C139" s="45" t="n"/>
      <c r="D139" s="90" t="n"/>
      <c r="E139" s="90" t="n"/>
      <c r="F139" s="90" t="n"/>
      <c r="G139" s="90" t="n"/>
      <c r="H139" s="90" t="n"/>
      <c r="I139" s="90" t="n"/>
      <c r="J139" s="90" t="n"/>
      <c r="K139" s="90" t="n"/>
      <c r="L139" s="90" t="n"/>
      <c r="M139" s="90" t="n"/>
      <c r="N139" s="90" t="n"/>
      <c r="O139" s="145">
        <f>E139+SUM(F139:N139)</f>
        <v/>
      </c>
      <c r="P139" s="145">
        <f>O139-E139</f>
        <v/>
      </c>
      <c r="Q139" s="145">
        <f>O139-D139</f>
        <v/>
      </c>
      <c r="R139" s="45" t="n"/>
      <c r="S139" s="45" t="n"/>
    </row>
    <row r="140">
      <c r="A140" s="45" t="n"/>
      <c r="B140" s="45" t="n"/>
      <c r="C140" s="45" t="n"/>
      <c r="D140" s="90" t="n"/>
      <c r="E140" s="90" t="n"/>
      <c r="F140" s="90" t="n"/>
      <c r="G140" s="90" t="n"/>
      <c r="H140" s="90" t="n"/>
      <c r="I140" s="90" t="n"/>
      <c r="J140" s="90" t="n"/>
      <c r="K140" s="90" t="n"/>
      <c r="L140" s="90" t="n"/>
      <c r="M140" s="90" t="n"/>
      <c r="N140" s="90" t="n"/>
      <c r="O140" s="145">
        <f>E140+SUM(F140:N140)</f>
        <v/>
      </c>
      <c r="P140" s="145">
        <f>O140-E140</f>
        <v/>
      </c>
      <c r="Q140" s="145">
        <f>O140-D140</f>
        <v/>
      </c>
      <c r="R140" s="45" t="n"/>
      <c r="S140" s="45" t="n"/>
    </row>
    <row r="141">
      <c r="A141" s="45" t="n"/>
      <c r="B141" s="45" t="n"/>
      <c r="C141" s="45" t="n"/>
      <c r="D141" s="90" t="n"/>
      <c r="E141" s="90" t="n"/>
      <c r="F141" s="90" t="n"/>
      <c r="G141" s="90" t="n"/>
      <c r="H141" s="90" t="n"/>
      <c r="I141" s="90" t="n"/>
      <c r="J141" s="90" t="n"/>
      <c r="K141" s="90" t="n"/>
      <c r="L141" s="90" t="n"/>
      <c r="M141" s="90" t="n"/>
      <c r="N141" s="90" t="n"/>
      <c r="O141" s="145">
        <f>E141+SUM(F141:N141)</f>
        <v/>
      </c>
      <c r="P141" s="145">
        <f>O141-E141</f>
        <v/>
      </c>
      <c r="Q141" s="145">
        <f>O141-D141</f>
        <v/>
      </c>
      <c r="R141" s="45" t="n"/>
      <c r="S141" s="45" t="n"/>
    </row>
    <row r="142">
      <c r="A142" s="45" t="n"/>
      <c r="B142" s="45" t="n"/>
      <c r="C142" s="45" t="n"/>
      <c r="D142" s="90" t="n"/>
      <c r="E142" s="90" t="n"/>
      <c r="F142" s="90" t="n"/>
      <c r="G142" s="90" t="n"/>
      <c r="H142" s="90" t="n"/>
      <c r="I142" s="90" t="n"/>
      <c r="J142" s="90" t="n"/>
      <c r="K142" s="90" t="n"/>
      <c r="L142" s="90" t="n"/>
      <c r="M142" s="90" t="n"/>
      <c r="N142" s="90" t="n"/>
      <c r="O142" s="145">
        <f>E142+SUM(F142:N142)</f>
        <v/>
      </c>
      <c r="P142" s="145">
        <f>O142-E142</f>
        <v/>
      </c>
      <c r="Q142" s="145">
        <f>O142-D142</f>
        <v/>
      </c>
      <c r="R142" s="45" t="n"/>
      <c r="S142" s="45" t="n"/>
    </row>
    <row r="143">
      <c r="A143" s="45" t="n"/>
      <c r="B143" s="45" t="n"/>
      <c r="C143" s="45" t="n"/>
      <c r="D143" s="90" t="n"/>
      <c r="E143" s="90" t="n"/>
      <c r="F143" s="90" t="n"/>
      <c r="G143" s="90" t="n"/>
      <c r="H143" s="90" t="n"/>
      <c r="I143" s="90" t="n"/>
      <c r="J143" s="90" t="n"/>
      <c r="K143" s="90" t="n"/>
      <c r="L143" s="90" t="n"/>
      <c r="M143" s="90" t="n"/>
      <c r="N143" s="90" t="n"/>
      <c r="O143" s="145">
        <f>E143+SUM(F143:N143)</f>
        <v/>
      </c>
      <c r="P143" s="145">
        <f>O143-E143</f>
        <v/>
      </c>
      <c r="Q143" s="145">
        <f>O143-D143</f>
        <v/>
      </c>
      <c r="R143" s="45" t="n"/>
      <c r="S143" s="45" t="n"/>
    </row>
    <row r="144">
      <c r="A144" s="45" t="n"/>
      <c r="B144" s="45" t="n"/>
      <c r="C144" s="45" t="n"/>
      <c r="D144" s="90" t="n"/>
      <c r="E144" s="90" t="n"/>
      <c r="F144" s="90" t="n"/>
      <c r="G144" s="90" t="n"/>
      <c r="H144" s="90" t="n"/>
      <c r="I144" s="90" t="n"/>
      <c r="J144" s="90" t="n"/>
      <c r="K144" s="90" t="n"/>
      <c r="L144" s="90" t="n"/>
      <c r="M144" s="90" t="n"/>
      <c r="N144" s="90" t="n"/>
      <c r="O144" s="145">
        <f>E144+SUM(F144:N144)</f>
        <v/>
      </c>
      <c r="P144" s="145">
        <f>O144-E144</f>
        <v/>
      </c>
      <c r="Q144" s="145">
        <f>O144-D144</f>
        <v/>
      </c>
      <c r="R144" s="45" t="n"/>
      <c r="S144" s="45" t="n"/>
    </row>
    <row r="145">
      <c r="A145" s="45" t="n"/>
      <c r="B145" s="45" t="n"/>
      <c r="C145" s="45" t="n"/>
      <c r="D145" s="90" t="n"/>
      <c r="E145" s="90" t="n"/>
      <c r="F145" s="90" t="n"/>
      <c r="G145" s="90" t="n"/>
      <c r="H145" s="90" t="n"/>
      <c r="I145" s="90" t="n"/>
      <c r="J145" s="90" t="n"/>
      <c r="K145" s="90" t="n"/>
      <c r="L145" s="90" t="n"/>
      <c r="M145" s="90" t="n"/>
      <c r="N145" s="90" t="n"/>
      <c r="O145" s="145">
        <f>E145+SUM(F145:N145)</f>
        <v/>
      </c>
      <c r="P145" s="145">
        <f>O145-E145</f>
        <v/>
      </c>
      <c r="Q145" s="145">
        <f>O145-D145</f>
        <v/>
      </c>
      <c r="R145" s="45" t="n"/>
      <c r="S145" s="45" t="n"/>
    </row>
    <row r="146">
      <c r="A146" s="45" t="n"/>
      <c r="B146" s="45" t="n"/>
      <c r="C146" s="45" t="n"/>
      <c r="D146" s="90" t="n"/>
      <c r="E146" s="90" t="n"/>
      <c r="F146" s="90" t="n"/>
      <c r="G146" s="90" t="n"/>
      <c r="H146" s="90" t="n"/>
      <c r="I146" s="90" t="n"/>
      <c r="J146" s="90" t="n"/>
      <c r="K146" s="90" t="n"/>
      <c r="L146" s="90" t="n"/>
      <c r="M146" s="90" t="n"/>
      <c r="N146" s="90" t="n"/>
      <c r="O146" s="145">
        <f>E146+SUM(F146:N146)</f>
        <v/>
      </c>
      <c r="P146" s="145">
        <f>O146-E146</f>
        <v/>
      </c>
      <c r="Q146" s="145">
        <f>O146-D146</f>
        <v/>
      </c>
      <c r="R146" s="45" t="n"/>
      <c r="S146" s="45" t="n"/>
    </row>
    <row r="147">
      <c r="A147" s="45" t="n"/>
      <c r="B147" s="45" t="n"/>
      <c r="C147" s="45" t="n"/>
      <c r="D147" s="90" t="n"/>
      <c r="E147" s="90" t="n"/>
      <c r="F147" s="90" t="n"/>
      <c r="G147" s="90" t="n"/>
      <c r="H147" s="90" t="n"/>
      <c r="I147" s="90" t="n"/>
      <c r="J147" s="90" t="n"/>
      <c r="K147" s="90" t="n"/>
      <c r="L147" s="90" t="n"/>
      <c r="M147" s="90" t="n"/>
      <c r="N147" s="90" t="n"/>
      <c r="O147" s="145">
        <f>E147+SUM(F147:N147)</f>
        <v/>
      </c>
      <c r="P147" s="145">
        <f>O147-E147</f>
        <v/>
      </c>
      <c r="Q147" s="145">
        <f>O147-D147</f>
        <v/>
      </c>
      <c r="R147" s="45" t="n"/>
      <c r="S147" s="45" t="n"/>
    </row>
    <row r="148">
      <c r="A148" s="45" t="n"/>
      <c r="B148" s="45" t="n"/>
      <c r="C148" s="45" t="n"/>
      <c r="D148" s="90" t="n"/>
      <c r="E148" s="90" t="n"/>
      <c r="F148" s="90" t="n"/>
      <c r="G148" s="90" t="n"/>
      <c r="H148" s="90" t="n"/>
      <c r="I148" s="90" t="n"/>
      <c r="J148" s="90" t="n"/>
      <c r="K148" s="90" t="n"/>
      <c r="L148" s="90" t="n"/>
      <c r="M148" s="90" t="n"/>
      <c r="N148" s="90" t="n"/>
      <c r="O148" s="145">
        <f>E148+SUM(F148:N148)</f>
        <v/>
      </c>
      <c r="P148" s="145">
        <f>O148-E148</f>
        <v/>
      </c>
      <c r="Q148" s="145">
        <f>O148-D148</f>
        <v/>
      </c>
      <c r="R148" s="45" t="n"/>
      <c r="S148" s="45" t="n"/>
    </row>
    <row r="149">
      <c r="A149" s="45" t="n"/>
      <c r="B149" s="45" t="n"/>
      <c r="C149" s="45" t="n"/>
      <c r="D149" s="90" t="n"/>
      <c r="E149" s="90" t="n"/>
      <c r="F149" s="90" t="n"/>
      <c r="G149" s="90" t="n"/>
      <c r="H149" s="90" t="n"/>
      <c r="I149" s="90" t="n"/>
      <c r="J149" s="90" t="n"/>
      <c r="K149" s="90" t="n"/>
      <c r="L149" s="90" t="n"/>
      <c r="M149" s="90" t="n"/>
      <c r="N149" s="90" t="n"/>
      <c r="O149" s="145">
        <f>E149+SUM(F149:N149)</f>
        <v/>
      </c>
      <c r="P149" s="145">
        <f>O149-E149</f>
        <v/>
      </c>
      <c r="Q149" s="145">
        <f>O149-D149</f>
        <v/>
      </c>
      <c r="R149" s="45" t="n"/>
      <c r="S149" s="45" t="n"/>
    </row>
    <row r="150">
      <c r="A150" s="45" t="n"/>
      <c r="B150" s="45" t="n"/>
      <c r="C150" s="45" t="n"/>
      <c r="D150" s="90" t="n"/>
      <c r="E150" s="90" t="n"/>
      <c r="F150" s="90" t="n"/>
      <c r="G150" s="90" t="n"/>
      <c r="H150" s="90" t="n"/>
      <c r="I150" s="90" t="n"/>
      <c r="J150" s="90" t="n"/>
      <c r="K150" s="90" t="n"/>
      <c r="L150" s="90" t="n"/>
      <c r="M150" s="90" t="n"/>
      <c r="N150" s="90" t="n"/>
      <c r="O150" s="145">
        <f>E150+SUM(F150:N150)</f>
        <v/>
      </c>
      <c r="P150" s="145">
        <f>O150-E150</f>
        <v/>
      </c>
      <c r="Q150" s="145">
        <f>O150-D150</f>
        <v/>
      </c>
      <c r="R150" s="45" t="n"/>
      <c r="S150" s="45" t="n"/>
    </row>
    <row r="151">
      <c r="A151" s="45" t="n"/>
      <c r="B151" s="45" t="n"/>
      <c r="C151" s="45" t="n"/>
      <c r="D151" s="90" t="n"/>
      <c r="E151" s="90" t="n"/>
      <c r="F151" s="90" t="n"/>
      <c r="G151" s="90" t="n"/>
      <c r="H151" s="90" t="n"/>
      <c r="I151" s="90" t="n"/>
      <c r="J151" s="90" t="n"/>
      <c r="K151" s="90" t="n"/>
      <c r="L151" s="90" t="n"/>
      <c r="M151" s="90" t="n"/>
      <c r="N151" s="90" t="n"/>
      <c r="O151" s="145">
        <f>E151+SUM(F151:N151)</f>
        <v/>
      </c>
      <c r="P151" s="145">
        <f>O151-E151</f>
        <v/>
      </c>
      <c r="Q151" s="145">
        <f>O151-D151</f>
        <v/>
      </c>
      <c r="R151" s="45" t="n"/>
      <c r="S151" s="45" t="n"/>
    </row>
    <row r="152">
      <c r="A152" s="45" t="n"/>
      <c r="B152" s="45" t="n"/>
      <c r="C152" s="45" t="n"/>
      <c r="D152" s="90" t="n"/>
      <c r="E152" s="90" t="n"/>
      <c r="F152" s="90" t="n"/>
      <c r="G152" s="90" t="n"/>
      <c r="H152" s="90" t="n"/>
      <c r="I152" s="90" t="n"/>
      <c r="J152" s="90" t="n"/>
      <c r="K152" s="90" t="n"/>
      <c r="L152" s="90" t="n"/>
      <c r="M152" s="90" t="n"/>
      <c r="N152" s="90" t="n"/>
      <c r="O152" s="145">
        <f>E152+SUM(F152:N152)</f>
        <v/>
      </c>
      <c r="P152" s="145">
        <f>O152-E152</f>
        <v/>
      </c>
      <c r="Q152" s="145">
        <f>O152-D152</f>
        <v/>
      </c>
      <c r="R152" s="45" t="n"/>
      <c r="S152" s="45" t="n"/>
    </row>
    <row r="153">
      <c r="A153" s="45" t="n"/>
      <c r="B153" s="45" t="n"/>
      <c r="C153" s="45" t="n"/>
      <c r="D153" s="90" t="n"/>
      <c r="E153" s="90" t="n"/>
      <c r="F153" s="90" t="n"/>
      <c r="G153" s="90" t="n"/>
      <c r="H153" s="90" t="n"/>
      <c r="I153" s="90" t="n"/>
      <c r="J153" s="90" t="n"/>
      <c r="K153" s="90" t="n"/>
      <c r="L153" s="90" t="n"/>
      <c r="M153" s="90" t="n"/>
      <c r="N153" s="90" t="n"/>
      <c r="O153" s="145">
        <f>E153+SUM(F153:N153)</f>
        <v/>
      </c>
      <c r="P153" s="145">
        <f>O153-E153</f>
        <v/>
      </c>
      <c r="Q153" s="145">
        <f>O153-D153</f>
        <v/>
      </c>
      <c r="R153" s="45" t="n"/>
      <c r="S153" s="45" t="n"/>
    </row>
    <row r="154">
      <c r="A154" s="45" t="n"/>
      <c r="B154" s="45" t="n"/>
      <c r="C154" s="45" t="n"/>
      <c r="D154" s="90" t="n"/>
      <c r="E154" s="90" t="n"/>
      <c r="F154" s="90" t="n"/>
      <c r="G154" s="90" t="n"/>
      <c r="H154" s="90" t="n"/>
      <c r="I154" s="90" t="n"/>
      <c r="J154" s="90" t="n"/>
      <c r="K154" s="90" t="n"/>
      <c r="L154" s="90" t="n"/>
      <c r="M154" s="90" t="n"/>
      <c r="N154" s="90" t="n"/>
      <c r="O154" s="145">
        <f>E154+SUM(F154:N154)</f>
        <v/>
      </c>
      <c r="P154" s="145">
        <f>O154-E154</f>
        <v/>
      </c>
      <c r="Q154" s="145">
        <f>O154-D154</f>
        <v/>
      </c>
      <c r="R154" s="45" t="n"/>
      <c r="S154" s="45" t="n"/>
    </row>
    <row r="155">
      <c r="A155" s="45" t="n"/>
      <c r="B155" s="45" t="n"/>
      <c r="C155" s="45" t="n"/>
      <c r="D155" s="90" t="n"/>
      <c r="E155" s="90" t="n"/>
      <c r="F155" s="90" t="n"/>
      <c r="G155" s="90" t="n"/>
      <c r="H155" s="90" t="n"/>
      <c r="I155" s="90" t="n"/>
      <c r="J155" s="90" t="n"/>
      <c r="K155" s="90" t="n"/>
      <c r="L155" s="90" t="n"/>
      <c r="M155" s="90" t="n"/>
      <c r="N155" s="90" t="n"/>
      <c r="O155" s="145">
        <f>E155+SUM(F155:N155)</f>
        <v/>
      </c>
      <c r="P155" s="145">
        <f>O155-E155</f>
        <v/>
      </c>
      <c r="Q155" s="145">
        <f>O155-D155</f>
        <v/>
      </c>
      <c r="R155" s="45" t="n"/>
      <c r="S155" s="45" t="n"/>
    </row>
    <row r="156">
      <c r="A156" s="131" t="inlineStr">
        <is>
          <t>TOTAL — a complete TB closes to nil</t>
        </is>
      </c>
      <c r="B156" s="249" t="n"/>
      <c r="C156" s="249" t="n"/>
      <c r="D156" s="154">
        <f>SUM(D6:D155)</f>
        <v/>
      </c>
      <c r="E156" s="154">
        <f>SUM(E6:E155)</f>
        <v/>
      </c>
      <c r="F156" s="154">
        <f>SUM(F6:F155)</f>
        <v/>
      </c>
      <c r="G156" s="154">
        <f>SUM(G6:G155)</f>
        <v/>
      </c>
      <c r="H156" s="154">
        <f>SUM(H6:H155)</f>
        <v/>
      </c>
      <c r="I156" s="154">
        <f>SUM(I6:I155)</f>
        <v/>
      </c>
      <c r="J156" s="154">
        <f>SUM(J6:J155)</f>
        <v/>
      </c>
      <c r="K156" s="154">
        <f>SUM(K6:K155)</f>
        <v/>
      </c>
      <c r="L156" s="154">
        <f>SUM(L6:L155)</f>
        <v/>
      </c>
      <c r="M156" s="154">
        <f>SUM(M6:M155)</f>
        <v/>
      </c>
      <c r="N156" s="154">
        <f>SUM(N6:N155)</f>
        <v/>
      </c>
      <c r="O156" s="154">
        <f>SUM(O6:O155)</f>
        <v/>
      </c>
      <c r="P156" s="249" t="n"/>
      <c r="Q156" s="249" t="n"/>
      <c r="R156" s="249" t="n"/>
      <c r="S156" s="249" t="n"/>
    </row>
    <row r="157" ht="15.25" customHeight="1">
      <c r="A157" s="114" t="inlineStr">
        <is>
          <t>Each journal column must balance to nil on its own (one source = one column).</t>
        </is>
      </c>
    </row>
  </sheetData>
  <mergeCells count="6">
    <mergeCell ref="D2:E2"/>
    <mergeCell ref="F2:S2"/>
    <mergeCell ref="A1:S1"/>
    <mergeCell ref="A157:S157"/>
    <mergeCell ref="A2:C2"/>
    <mergeCell ref="E3:S3"/>
  </mergeCells>
  <pageMargins left="0.75" right="0.75" top="1" bottom="1" header="0.5" footer="0.5"/>
  <pageSetup orientation="landscape" fitToHeight="0" fitToWidth="1"/>
</worksheet>
</file>

<file path=xl/worksheets/sheet5.xml><?xml version="1.0" encoding="utf-8"?>
<worksheet xmlns="http://schemas.openxmlformats.org/spreadsheetml/2006/main">
  <sheetPr>
    <tabColor rgb="0014213D"/>
    <outlinePr summaryBelow="1" summaryRight="1"/>
    <pageSetUpPr fitToPage="1"/>
  </sheetPr>
  <dimension ref="A1:F31"/>
  <sheetViews>
    <sheetView showGridLines="0" workbookViewId="0">
      <pane ySplit="4" topLeftCell="A5" activePane="bottomLeft" state="frozen"/>
      <selection pane="bottomLeft" activeCell="A1" sqref="A1"/>
    </sheetView>
  </sheetViews>
  <sheetFormatPr baseColWidth="8" defaultRowHeight="15"/>
  <cols>
    <col width="72" customWidth="1" min="1" max="1"/>
    <col width="15" customWidth="1" min="2" max="2"/>
    <col width="12" customWidth="1" min="3" max="3"/>
    <col width="26" customWidth="1" min="4" max="4"/>
    <col width="4" customWidth="1" min="5" max="5"/>
  </cols>
  <sheetData>
    <row r="1" ht="24" customHeight="1">
      <c r="A1" s="81" t="inlineStr">
        <is>
          <t>T10  ·  Company tax calculation — item 7 &amp; calculation statement</t>
        </is>
      </c>
      <c r="B1" s="66" t="n"/>
      <c r="C1" s="66" t="n"/>
      <c r="D1" s="66" t="n"/>
      <c r="E1" s="66" t="n"/>
      <c r="F1" s="244" t="n"/>
    </row>
    <row r="2">
      <c r="A2" s="121">
        <f>'00 Index'!$C$3&amp;"    ·    FY "&amp;'00 Index'!$C$4</f>
        <v/>
      </c>
      <c r="D2" s="122" t="inlineStr">
        <is>
          <t>ATO item(s):</t>
        </is>
      </c>
      <c r="F2" s="124" t="inlineStr">
        <is>
          <t>6 T · 7 · calc stmt</t>
        </is>
      </c>
    </row>
    <row r="3" ht="6" customHeight="1">
      <c r="A3" s="244" t="n"/>
      <c r="B3" s="244" t="n"/>
      <c r="C3" s="244" t="n"/>
      <c r="D3" s="244" t="n"/>
      <c r="E3" s="244" t="n"/>
      <c r="F3" s="244" t="n"/>
    </row>
    <row r="4" ht="18" customHeight="1">
      <c r="A4" s="155" t="inlineStr">
        <is>
          <t>Item 7 — reconciliation of accounting profit to taxable income</t>
        </is>
      </c>
      <c r="F4" s="244" t="n"/>
    </row>
    <row r="5" ht="28" customHeight="1">
      <c r="A5" s="9" t="inlineStr">
        <is>
          <t>Item</t>
        </is>
      </c>
      <c r="B5" s="9" t="inlineStr">
        <is>
          <t>Amount</t>
        </is>
      </c>
      <c r="C5" s="9" t="inlineStr">
        <is>
          <t>Return label</t>
        </is>
      </c>
      <c r="D5" s="9" t="inlineStr">
        <is>
          <t>Ref / basis</t>
        </is>
      </c>
      <c r="E5" s="31" t="inlineStr"/>
      <c r="F5" s="244" t="n"/>
    </row>
    <row r="6">
      <c r="A6" s="148" t="inlineStr">
        <is>
          <t>Accounting profit / (loss) per T01 (types Revenue/Expense)</t>
        </is>
      </c>
      <c r="B6" s="145">
        <f>-(SUMIF('T01 Trial Balance'!C6:C155,"Revenue",'T01 Trial Balance'!O6:O155)+SUMIF('T01 Trial Balance'!C6:C155,"Expense",'T01 Trial Balance'!O6:O155))</f>
        <v/>
      </c>
      <c r="C6" s="132" t="inlineStr">
        <is>
          <t>6 T</t>
        </is>
      </c>
      <c r="D6" s="45" t="n"/>
      <c r="E6" s="244" t="n"/>
      <c r="F6" s="244" t="n"/>
    </row>
    <row r="7">
      <c r="A7" s="148" t="inlineStr">
        <is>
          <t>ADD: Franking credits received (gross-up)</t>
        </is>
      </c>
      <c r="B7" s="134">
        <f>'I01 Investment Summary'!E9</f>
        <v/>
      </c>
      <c r="C7" s="132" t="inlineStr">
        <is>
          <t>7 J</t>
        </is>
      </c>
      <c r="D7" s="45" t="n"/>
      <c r="E7" s="244" t="n"/>
      <c r="F7" s="244" t="n"/>
    </row>
    <row r="8">
      <c r="A8" s="148" t="inlineStr">
        <is>
          <t>ADD: Non-deductible expenses</t>
        </is>
      </c>
      <c r="B8" s="90" t="n"/>
      <c r="C8" s="132" t="inlineStr">
        <is>
          <t>7 W</t>
        </is>
      </c>
      <c r="D8" s="45" t="n"/>
      <c r="E8" s="244" t="n"/>
      <c r="F8" s="244" t="n"/>
    </row>
    <row r="9">
      <c r="A9" s="148" t="inlineStr">
        <is>
          <t>ADD: Other assessable income not in profit</t>
        </is>
      </c>
      <c r="B9" s="90" t="n"/>
      <c r="C9" s="132" t="inlineStr">
        <is>
          <t>7 B</t>
        </is>
      </c>
      <c r="D9" s="45" t="n"/>
      <c r="E9" s="244" t="n"/>
      <c r="F9" s="244" t="n"/>
    </row>
    <row r="10">
      <c r="A10" s="148" t="inlineStr">
        <is>
          <t>LESS: Accounting (profit)/loss on disposals — reversed</t>
        </is>
      </c>
      <c r="B10" s="134">
        <f>-'C20 Cost Base'!N45</f>
        <v/>
      </c>
      <c r="C10" s="132" t="inlineStr">
        <is>
          <t>7 (via A)</t>
        </is>
      </c>
      <c r="D10" s="45" t="n"/>
      <c r="E10" s="244" t="n"/>
      <c r="F10" s="244" t="n"/>
    </row>
    <row r="11">
      <c r="A11" s="148" t="inlineStr">
        <is>
          <t>ADD: Net capital gain per C10 (no company discount)</t>
        </is>
      </c>
      <c r="B11" s="134">
        <f>'C10 CGT Summary'!B17</f>
        <v/>
      </c>
      <c r="C11" s="132" t="inlineStr">
        <is>
          <t>7 A</t>
        </is>
      </c>
      <c r="D11" s="45" t="n"/>
      <c r="E11" s="244" t="n"/>
      <c r="F11" s="244" t="n"/>
    </row>
    <row r="12">
      <c r="A12" s="148" t="inlineStr">
        <is>
          <t>LESS: Other income not assessable (enter negative)</t>
        </is>
      </c>
      <c r="B12" s="90" t="n"/>
      <c r="C12" s="132" t="inlineStr">
        <is>
          <t>7 Q</t>
        </is>
      </c>
      <c r="D12" s="45" t="n"/>
      <c r="E12" s="244" t="n"/>
      <c r="F12" s="244" t="n"/>
    </row>
    <row r="13">
      <c r="A13" s="148" t="inlineStr">
        <is>
          <t>LESS: Additional tax depreciation / capital works (enter negative)</t>
        </is>
      </c>
      <c r="B13" s="90" t="n"/>
      <c r="C13" s="132" t="inlineStr">
        <is>
          <t>7 F·I·X</t>
        </is>
      </c>
      <c r="D13" s="45" t="n"/>
      <c r="E13" s="244" t="n"/>
      <c r="F13" s="244" t="n"/>
    </row>
    <row r="14">
      <c r="A14" s="148" t="inlineStr">
        <is>
          <t>LESS: Other deductible expenses (enter negative)</t>
        </is>
      </c>
      <c r="B14" s="90" t="n"/>
      <c r="C14" s="132" t="inlineStr">
        <is>
          <t>7 X</t>
        </is>
      </c>
      <c r="D14" s="45" t="n"/>
      <c r="E14" s="244" t="n"/>
      <c r="F14" s="244" t="n"/>
    </row>
    <row r="15">
      <c r="A15" s="148" t="inlineStr">
        <is>
          <t>LESS: Tax losses deducted (enter negative, per L01)</t>
        </is>
      </c>
      <c r="B15" s="90" t="n"/>
      <c r="C15" s="132" t="inlineStr">
        <is>
          <t>7 R</t>
        </is>
      </c>
      <c r="D15" s="45" t="n"/>
      <c r="E15" s="244" t="n"/>
      <c r="F15" s="244" t="n"/>
    </row>
    <row r="16">
      <c r="A16" s="249" t="n"/>
      <c r="B16" s="249" t="n"/>
      <c r="C16" s="249" t="n"/>
      <c r="D16" s="249" t="n"/>
      <c r="E16" s="244" t="n"/>
      <c r="F16" s="244" t="n"/>
    </row>
    <row r="17">
      <c r="A17" s="131" t="inlineStr">
        <is>
          <t>TAXABLE / NET INCOME OR LOSS</t>
        </is>
      </c>
      <c r="B17" s="154">
        <f>SUM(B6:B15)</f>
        <v/>
      </c>
      <c r="C17" s="132" t="inlineStr">
        <is>
          <t>7 T · A</t>
        </is>
      </c>
      <c r="D17" s="249" t="n"/>
      <c r="E17" s="244" t="n"/>
      <c r="F17" s="244" t="n"/>
    </row>
    <row r="18">
      <c r="A18" s="244" t="n"/>
      <c r="B18" s="244" t="n"/>
      <c r="C18" s="244" t="n"/>
      <c r="D18" s="244" t="n"/>
      <c r="E18" s="244" t="n"/>
      <c r="F18" s="244" t="n"/>
    </row>
    <row r="19" ht="15" customHeight="1">
      <c r="A19" s="155" t="inlineStr">
        <is>
          <t>Calculation statement</t>
        </is>
      </c>
      <c r="F19" s="244" t="n"/>
    </row>
    <row r="20">
      <c r="A20" s="148" t="inlineStr">
        <is>
          <t>Base rate entity? (Y/N — turnover &lt; threshold AND passive income ≤ 80%)</t>
        </is>
      </c>
      <c r="B20" s="13" t="n"/>
      <c r="C20" s="249" t="n"/>
      <c r="D20" s="45" t="n"/>
      <c r="E20" s="244" t="n"/>
      <c r="F20" s="244" t="n"/>
    </row>
    <row r="21">
      <c r="A21" s="148" t="inlineStr">
        <is>
          <t>Tax rate applied</t>
        </is>
      </c>
      <c r="B21" s="156">
        <f>IF(B20="Y",'RT Rates'!B3,'RT Rates'!B4)</f>
        <v/>
      </c>
      <c r="C21" s="249" t="n"/>
      <c r="D21" s="249" t="n"/>
      <c r="E21" s="244" t="n"/>
      <c r="F21" s="244" t="n"/>
    </row>
    <row r="22">
      <c r="A22" s="131" t="inlineStr">
        <is>
          <t>Gross tax (taxable income × rate)</t>
        </is>
      </c>
      <c r="B22" s="145">
        <f>ROUND(MAX(B17,0)*B21,2)</f>
        <v/>
      </c>
      <c r="C22" s="132" t="inlineStr">
        <is>
          <t>T1 · B</t>
        </is>
      </c>
      <c r="D22" s="45" t="n"/>
      <c r="E22" s="244" t="n"/>
      <c r="F22" s="244" t="n"/>
    </row>
    <row r="23" ht="28" customHeight="1">
      <c r="A23" s="40" t="inlineStr">
        <is>
          <t>LESS: Franking credit offset (non-refundable; excess → L01 conversion)</t>
        </is>
      </c>
      <c r="B23" s="145">
        <f>-MIN('I01 Investment Summary'!E9,ROUND(MAX(B17,0)*B21,2))</f>
        <v/>
      </c>
      <c r="C23" s="132" t="inlineStr">
        <is>
          <t>C</t>
        </is>
      </c>
      <c r="D23" s="45" t="n"/>
      <c r="E23" s="244" t="n"/>
      <c r="F23" s="244" t="n"/>
    </row>
    <row r="24">
      <c r="A24" s="148" t="inlineStr">
        <is>
          <t>LESS: Foreign income tax offset (cap per Div 770 — note basis)</t>
        </is>
      </c>
      <c r="B24" s="134">
        <f>-'I01 Investment Summary'!I9</f>
        <v/>
      </c>
      <c r="C24" s="132" t="inlineStr">
        <is>
          <t>D</t>
        </is>
      </c>
      <c r="D24" s="45" t="n"/>
      <c r="E24" s="244" t="n"/>
      <c r="F24" s="244" t="n"/>
    </row>
    <row r="25">
      <c r="A25" s="148" t="inlineStr">
        <is>
          <t>LESS: Other offsets (R&amp;D, FDT — enter negative, note basis)</t>
        </is>
      </c>
      <c r="B25" s="90" t="n"/>
      <c r="C25" s="132" t="inlineStr">
        <is>
          <t>C·D·E·F</t>
        </is>
      </c>
      <c r="D25" s="45" t="n"/>
      <c r="E25" s="244" t="n"/>
      <c r="F25" s="244" t="n"/>
    </row>
    <row r="26">
      <c r="A26" s="131" t="inlineStr">
        <is>
          <t>TAX PAYABLE</t>
        </is>
      </c>
      <c r="B26" s="154">
        <f>MAX(0,SUM(B22:B25))</f>
        <v/>
      </c>
      <c r="C26" s="132" t="inlineStr">
        <is>
          <t>T5</t>
        </is>
      </c>
      <c r="D26" s="45" t="n"/>
      <c r="E26" s="244" t="n"/>
      <c r="F26" s="244" t="n"/>
    </row>
    <row r="27" ht="28" customHeight="1">
      <c r="A27" s="40" t="inlineStr">
        <is>
          <t>LESS: Eligible credits (TFN withheld on interest/dividends etc.)</t>
        </is>
      </c>
      <c r="B27" s="134">
        <f>-('I10 Dividends'!G25+'I20 Fund Distributions'!K20)</f>
        <v/>
      </c>
      <c r="C27" s="132" t="inlineStr">
        <is>
          <t>H4</t>
        </is>
      </c>
      <c r="D27" s="45" t="n"/>
      <c r="E27" s="244" t="n"/>
      <c r="F27" s="244" t="n"/>
    </row>
    <row r="28" ht="28" customHeight="1">
      <c r="A28" s="40" t="inlineStr">
        <is>
          <t>LESS: PAYG instalments raised (per T50, entered there as negative)</t>
        </is>
      </c>
      <c r="B28" s="134">
        <f>'T50 Income Tax Rec'!B7</f>
        <v/>
      </c>
      <c r="C28" s="132" t="inlineStr">
        <is>
          <t>K</t>
        </is>
      </c>
      <c r="D28" s="45" t="n"/>
      <c r="E28" s="244" t="n"/>
      <c r="F28" s="244" t="n"/>
    </row>
    <row r="29">
      <c r="A29" s="131" t="inlineStr">
        <is>
          <t>AMOUNT DUE / (REFUNDABLE)</t>
        </is>
      </c>
      <c r="B29" s="157">
        <f>B26+B27+B28</f>
        <v/>
      </c>
      <c r="C29" s="132" t="inlineStr">
        <is>
          <t>S</t>
        </is>
      </c>
      <c r="D29" s="45" t="n"/>
      <c r="E29" s="244" t="n"/>
      <c r="F29" s="244" t="n"/>
    </row>
    <row r="30">
      <c r="A30" s="244" t="n"/>
      <c r="B30" s="244" t="n"/>
      <c r="C30" s="244" t="n"/>
      <c r="D30" s="244" t="n"/>
      <c r="E30" s="244" t="n"/>
      <c r="F30" s="244" t="n"/>
    </row>
    <row r="31" ht="40.75" customHeight="1">
      <c r="A31" s="114" t="inlineStr">
        <is>
          <t>Franking credits received are added back at 7 J AND claimed as a non-refundable offset at C; any excess over gross tax converts to a carried-forward loss on L01 (excess-franking column). A negative amount at S is refundable only to the extent of refundable offsets/credits — note it.</t>
        </is>
      </c>
      <c r="F31" s="244" t="n"/>
    </row>
  </sheetData>
  <mergeCells count="6">
    <mergeCell ref="A4:E4"/>
    <mergeCell ref="D2:E2"/>
    <mergeCell ref="A19:E19"/>
    <mergeCell ref="A1:E1"/>
    <mergeCell ref="A31:E31"/>
    <mergeCell ref="A2:C2"/>
  </mergeCells>
  <pageMargins left="0.75" right="0.75" top="1" bottom="1" header="0.5" footer="0.5"/>
  <pageSetup orientation="landscape" fitToHeight="0" fitToWidth="1"/>
</worksheet>
</file>

<file path=xl/worksheets/sheet6.xml><?xml version="1.0" encoding="utf-8"?>
<worksheet xmlns="http://schemas.openxmlformats.org/spreadsheetml/2006/main">
  <sheetPr>
    <tabColor rgb="0014213D"/>
    <outlinePr summaryBelow="1" summaryRight="1"/>
    <pageSetUpPr fitToPage="1"/>
  </sheetPr>
  <dimension ref="A1:G30"/>
  <sheetViews>
    <sheetView showGridLines="0" workbookViewId="0">
      <pane ySplit="5" topLeftCell="A6" activePane="bottomLeft" state="frozen"/>
      <selection pane="bottomLeft" activeCell="A1" sqref="A1"/>
    </sheetView>
  </sheetViews>
  <sheetFormatPr baseColWidth="8" defaultRowHeight="15"/>
  <cols>
    <col width="12" customWidth="1" min="1" max="1"/>
    <col width="44" customWidth="1" min="2" max="2"/>
    <col width="20" customWidth="1" min="3" max="3"/>
    <col width="12" customWidth="1" min="4" max="4"/>
    <col width="12" customWidth="1" min="5" max="5"/>
    <col width="13" customWidth="1" min="6" max="6"/>
    <col width="4" customWidth="1" min="7" max="7"/>
  </cols>
  <sheetData>
    <row r="1" ht="24" customHeight="1">
      <c r="A1" s="81" t="inlineStr">
        <is>
          <t>T30  ·  Franking account</t>
        </is>
      </c>
      <c r="B1" s="66" t="n"/>
      <c r="C1" s="66" t="n"/>
      <c r="D1" s="66" t="n"/>
      <c r="E1" s="66" t="n"/>
      <c r="F1" s="66" t="n"/>
      <c r="G1" s="66" t="n"/>
    </row>
    <row r="2">
      <c r="A2" s="121">
        <f>'00 Index'!$C$3&amp;"    ·    FY "&amp;'00 Index'!$C$4</f>
        <v/>
      </c>
      <c r="D2" s="122" t="inlineStr">
        <is>
          <t>ATO item(s):</t>
        </is>
      </c>
      <c r="F2" s="123" t="inlineStr">
        <is>
          <t>8 M</t>
        </is>
      </c>
    </row>
    <row r="3" ht="6" customHeight="1">
      <c r="A3" s="244" t="n"/>
      <c r="B3" s="244" t="n"/>
      <c r="C3" s="244" t="n"/>
      <c r="D3" s="244" t="n"/>
      <c r="E3" s="244" t="n"/>
      <c r="F3" s="244" t="n"/>
      <c r="G3" s="244" t="n"/>
    </row>
    <row r="4" ht="26" customHeight="1">
      <c r="A4" s="9" t="inlineStr">
        <is>
          <t>Date</t>
        </is>
      </c>
      <c r="B4" s="9" t="inlineStr">
        <is>
          <t>Transaction</t>
        </is>
      </c>
      <c r="C4" s="9" t="inlineStr">
        <is>
          <t>Ref (source doc)</t>
        </is>
      </c>
      <c r="D4" s="9" t="inlineStr">
        <is>
          <t>Credit</t>
        </is>
      </c>
      <c r="E4" s="9" t="inlineStr">
        <is>
          <t>Debit</t>
        </is>
      </c>
      <c r="F4" s="9" t="inlineStr">
        <is>
          <t>Balance</t>
        </is>
      </c>
      <c r="G4" s="31" t="inlineStr"/>
    </row>
    <row r="5">
      <c r="A5" s="249" t="n"/>
      <c r="B5" s="131" t="inlineStr">
        <is>
          <t>Opening balance (per PY return item 8 M)</t>
        </is>
      </c>
      <c r="C5" s="249" t="n"/>
      <c r="D5" s="249" t="n"/>
      <c r="E5" s="249" t="n"/>
      <c r="F5" s="90" t="n"/>
      <c r="G5" s="244" t="n"/>
    </row>
    <row r="6">
      <c r="A6" s="95" t="n"/>
      <c r="B6" s="45" t="n"/>
      <c r="C6" s="45" t="n"/>
      <c r="D6" s="90" t="n"/>
      <c r="E6" s="90" t="n"/>
      <c r="F6" s="145">
        <f>F5+D6-E6</f>
        <v/>
      </c>
      <c r="G6" s="244" t="n"/>
    </row>
    <row r="7">
      <c r="A7" s="95" t="n"/>
      <c r="B7" s="45" t="n"/>
      <c r="C7" s="45" t="n"/>
      <c r="D7" s="90" t="n"/>
      <c r="E7" s="90" t="n"/>
      <c r="F7" s="145">
        <f>F6+D7-E7</f>
        <v/>
      </c>
      <c r="G7" s="244" t="n"/>
    </row>
    <row r="8">
      <c r="A8" s="95" t="n"/>
      <c r="B8" s="45" t="n"/>
      <c r="C8" s="45" t="n"/>
      <c r="D8" s="90" t="n"/>
      <c r="E8" s="90" t="n"/>
      <c r="F8" s="145">
        <f>F7+D8-E8</f>
        <v/>
      </c>
      <c r="G8" s="244" t="n"/>
    </row>
    <row r="9">
      <c r="A9" s="95" t="n"/>
      <c r="B9" s="45" t="n"/>
      <c r="C9" s="45" t="n"/>
      <c r="D9" s="90" t="n"/>
      <c r="E9" s="90" t="n"/>
      <c r="F9" s="145">
        <f>F8+D9-E9</f>
        <v/>
      </c>
      <c r="G9" s="244" t="n"/>
    </row>
    <row r="10">
      <c r="A10" s="95" t="n"/>
      <c r="B10" s="45" t="n"/>
      <c r="C10" s="45" t="n"/>
      <c r="D10" s="90" t="n"/>
      <c r="E10" s="90" t="n"/>
      <c r="F10" s="145">
        <f>F9+D10-E10</f>
        <v/>
      </c>
      <c r="G10" s="244" t="n"/>
    </row>
    <row r="11">
      <c r="A11" s="95" t="n"/>
      <c r="B11" s="45" t="n"/>
      <c r="C11" s="45" t="n"/>
      <c r="D11" s="90" t="n"/>
      <c r="E11" s="90" t="n"/>
      <c r="F11" s="145">
        <f>F10+D11-E11</f>
        <v/>
      </c>
      <c r="G11" s="244" t="n"/>
    </row>
    <row r="12">
      <c r="A12" s="95" t="n"/>
      <c r="B12" s="45" t="n"/>
      <c r="C12" s="45" t="n"/>
      <c r="D12" s="90" t="n"/>
      <c r="E12" s="90" t="n"/>
      <c r="F12" s="145">
        <f>F11+D12-E12</f>
        <v/>
      </c>
      <c r="G12" s="244" t="n"/>
    </row>
    <row r="13">
      <c r="A13" s="95" t="n"/>
      <c r="B13" s="45" t="n"/>
      <c r="C13" s="45" t="n"/>
      <c r="D13" s="90" t="n"/>
      <c r="E13" s="90" t="n"/>
      <c r="F13" s="145">
        <f>F12+D13-E13</f>
        <v/>
      </c>
      <c r="G13" s="244" t="n"/>
    </row>
    <row r="14">
      <c r="A14" s="95" t="n"/>
      <c r="B14" s="45" t="n"/>
      <c r="C14" s="45" t="n"/>
      <c r="D14" s="90" t="n"/>
      <c r="E14" s="90" t="n"/>
      <c r="F14" s="145">
        <f>F13+D14-E14</f>
        <v/>
      </c>
      <c r="G14" s="244" t="n"/>
    </row>
    <row r="15">
      <c r="A15" s="95" t="n"/>
      <c r="B15" s="45" t="n"/>
      <c r="C15" s="45" t="n"/>
      <c r="D15" s="90" t="n"/>
      <c r="E15" s="90" t="n"/>
      <c r="F15" s="145">
        <f>F14+D15-E15</f>
        <v/>
      </c>
      <c r="G15" s="244" t="n"/>
    </row>
    <row r="16">
      <c r="A16" s="95" t="n"/>
      <c r="B16" s="45" t="n"/>
      <c r="C16" s="45" t="n"/>
      <c r="D16" s="90" t="n"/>
      <c r="E16" s="90" t="n"/>
      <c r="F16" s="145">
        <f>F15+D16-E16</f>
        <v/>
      </c>
      <c r="G16" s="244" t="n"/>
    </row>
    <row r="17">
      <c r="A17" s="95" t="n"/>
      <c r="B17" s="45" t="n"/>
      <c r="C17" s="45" t="n"/>
      <c r="D17" s="90" t="n"/>
      <c r="E17" s="90" t="n"/>
      <c r="F17" s="145">
        <f>F16+D17-E17</f>
        <v/>
      </c>
      <c r="G17" s="244" t="n"/>
    </row>
    <row r="18">
      <c r="A18" s="95" t="n"/>
      <c r="B18" s="45" t="n"/>
      <c r="C18" s="45" t="n"/>
      <c r="D18" s="90" t="n"/>
      <c r="E18" s="90" t="n"/>
      <c r="F18" s="145">
        <f>F17+D18-E18</f>
        <v/>
      </c>
      <c r="G18" s="244" t="n"/>
    </row>
    <row r="19">
      <c r="A19" s="95" t="n"/>
      <c r="B19" s="45" t="n"/>
      <c r="C19" s="45" t="n"/>
      <c r="D19" s="90" t="n"/>
      <c r="E19" s="90" t="n"/>
      <c r="F19" s="145">
        <f>F18+D19-E19</f>
        <v/>
      </c>
      <c r="G19" s="244" t="n"/>
    </row>
    <row r="20">
      <c r="A20" s="95" t="n"/>
      <c r="B20" s="45" t="n"/>
      <c r="C20" s="45" t="n"/>
      <c r="D20" s="90" t="n"/>
      <c r="E20" s="90" t="n"/>
      <c r="F20" s="145">
        <f>F19+D20-E20</f>
        <v/>
      </c>
      <c r="G20" s="244" t="n"/>
    </row>
    <row r="21">
      <c r="A21" s="95" t="n"/>
      <c r="B21" s="45" t="n"/>
      <c r="C21" s="45" t="n"/>
      <c r="D21" s="90" t="n"/>
      <c r="E21" s="90" t="n"/>
      <c r="F21" s="145">
        <f>F20+D21-E21</f>
        <v/>
      </c>
      <c r="G21" s="244" t="n"/>
    </row>
    <row r="22">
      <c r="A22" s="95" t="n"/>
      <c r="B22" s="45" t="n"/>
      <c r="C22" s="45" t="n"/>
      <c r="D22" s="90" t="n"/>
      <c r="E22" s="90" t="n"/>
      <c r="F22" s="145">
        <f>F21+D22-E22</f>
        <v/>
      </c>
      <c r="G22" s="244" t="n"/>
    </row>
    <row r="23">
      <c r="A23" s="95" t="n"/>
      <c r="B23" s="45" t="n"/>
      <c r="C23" s="45" t="n"/>
      <c r="D23" s="90" t="n"/>
      <c r="E23" s="90" t="n"/>
      <c r="F23" s="145">
        <f>F22+D23-E23</f>
        <v/>
      </c>
      <c r="G23" s="244" t="n"/>
    </row>
    <row r="24">
      <c r="A24" s="95" t="n"/>
      <c r="B24" s="45" t="n"/>
      <c r="C24" s="45" t="n"/>
      <c r="D24" s="90" t="n"/>
      <c r="E24" s="90" t="n"/>
      <c r="F24" s="145">
        <f>F23+D24-E24</f>
        <v/>
      </c>
      <c r="G24" s="244" t="n"/>
    </row>
    <row r="25">
      <c r="A25" s="95" t="n"/>
      <c r="B25" s="45" t="n"/>
      <c r="C25" s="45" t="n"/>
      <c r="D25" s="90" t="n"/>
      <c r="E25" s="90" t="n"/>
      <c r="F25" s="145">
        <f>F24+D25-E25</f>
        <v/>
      </c>
      <c r="G25" s="244" t="n"/>
    </row>
    <row r="26">
      <c r="A26" s="249" t="n"/>
      <c r="B26" s="131" t="inlineStr">
        <is>
          <t>CLOSING BALANCE — return item 8 M</t>
        </is>
      </c>
      <c r="C26" s="249" t="n"/>
      <c r="D26" s="157">
        <f>SUM(D6:D25)</f>
        <v/>
      </c>
      <c r="E26" s="157">
        <f>SUM(E6:E25)</f>
        <v/>
      </c>
      <c r="F26" s="157">
        <f>F25</f>
        <v/>
      </c>
      <c r="G26" s="244" t="n"/>
    </row>
    <row r="27">
      <c r="A27" s="244" t="n"/>
      <c r="B27" s="244" t="n"/>
      <c r="C27" s="244" t="n"/>
      <c r="D27" s="244" t="n"/>
      <c r="E27" s="244" t="n"/>
      <c r="F27" s="244" t="n"/>
      <c r="G27" s="244" t="n"/>
    </row>
    <row r="28">
      <c r="A28" s="244" t="n"/>
      <c r="B28" s="158" t="inlineStr">
        <is>
          <t>Deficit check — a negative closing balance means franking deficit tax (FDT)</t>
        </is>
      </c>
      <c r="C28" s="244" t="n"/>
      <c r="D28" s="244" t="n"/>
      <c r="E28" s="244" t="n"/>
      <c r="F28" s="42">
        <f>IF(F26&gt;=0,"OK","DEFICIT")</f>
        <v/>
      </c>
      <c r="G28" s="244" t="n"/>
    </row>
    <row r="29">
      <c r="A29" s="244" t="n"/>
      <c r="B29" s="244" t="n"/>
      <c r="C29" s="244" t="n"/>
      <c r="D29" s="244" t="n"/>
      <c r="E29" s="244" t="n"/>
      <c r="F29" s="244" t="n"/>
      <c r="G29" s="244" t="n"/>
    </row>
    <row r="30" ht="40.75" customHeight="1">
      <c r="A30" s="114" t="inlineStr">
        <is>
          <t>Credits: PAYG instalments &amp; income tax PAID (at payment date), franking credits on dividends RECEIVED (I10/I20). Debits: franking credits attached to dividends PAID (D10), tax refunds received. One row per transaction, each with its source ref.</t>
        </is>
      </c>
    </row>
  </sheetData>
  <mergeCells count="5">
    <mergeCell ref="F2:G2"/>
    <mergeCell ref="A1:G1"/>
    <mergeCell ref="D2:E2"/>
    <mergeCell ref="A30:G30"/>
    <mergeCell ref="A2:C2"/>
  </mergeCells>
  <pageMargins left="0.75" right="0.75" top="1" bottom="1" header="0.5" footer="0.5"/>
  <pageSetup orientation="landscape" fitToHeight="0" fitToWidth="1"/>
</worksheet>
</file>

<file path=xl/worksheets/sheet7.xml><?xml version="1.0" encoding="utf-8"?>
<worksheet xmlns="http://schemas.openxmlformats.org/spreadsheetml/2006/main">
  <sheetPr>
    <tabColor rgb="003E8E7E"/>
    <outlinePr summaryBelow="1" summaryRight="1"/>
    <pageSetUpPr fitToPage="1"/>
  </sheetPr>
  <dimension ref="A1:M15"/>
  <sheetViews>
    <sheetView showGridLines="0" workbookViewId="0">
      <pane xSplit="4" ySplit="4" topLeftCell="E5" activePane="bottomRight" state="frozen"/>
      <selection pane="topRight" activeCell="A1" sqref="A1"/>
      <selection pane="bottomLeft" activeCell="A1" sqref="A1"/>
      <selection pane="bottomRight" activeCell="A1" sqref="A1"/>
    </sheetView>
  </sheetViews>
  <sheetFormatPr baseColWidth="8" defaultRowHeight="15"/>
  <cols>
    <col width="24" customWidth="1" min="1" max="1"/>
    <col width="12" customWidth="1" min="2" max="2"/>
    <col width="9" customWidth="1" min="3" max="3"/>
    <col width="9" customWidth="1" min="4" max="4"/>
    <col width="13" customWidth="1" min="5" max="5"/>
    <col width="11" customWidth="1" min="6" max="6"/>
    <col width="14" customWidth="1" min="7" max="7"/>
    <col width="13" customWidth="1" min="8" max="8"/>
    <col width="12" customWidth="1" min="9" max="9"/>
    <col width="12" customWidth="1" min="10" max="10"/>
    <col width="13" customWidth="1" min="11" max="11"/>
    <col width="11" customWidth="1" min="12" max="12"/>
    <col width="20" customWidth="1" min="13" max="13"/>
  </cols>
  <sheetData>
    <row r="1" ht="24" customHeight="1">
      <c r="A1" s="81" t="inlineStr">
        <is>
          <t>T40  ·  Division 7A shareholder/associate loans</t>
        </is>
      </c>
      <c r="B1" s="66" t="n"/>
      <c r="C1" s="66" t="n"/>
      <c r="D1" s="66" t="n"/>
      <c r="E1" s="66" t="n"/>
      <c r="F1" s="66" t="n"/>
      <c r="G1" s="66" t="n"/>
      <c r="H1" s="66" t="n"/>
      <c r="I1" s="66" t="n"/>
      <c r="J1" s="66" t="n"/>
      <c r="K1" s="66" t="n"/>
      <c r="L1" s="66" t="n"/>
      <c r="M1" s="66" t="n"/>
    </row>
    <row r="2" ht="28" customHeight="1">
      <c r="A2" s="121">
        <f>'00 Index'!$C$3&amp;"    ·    FY "&amp;'00 Index'!$C$4</f>
        <v/>
      </c>
      <c r="E2" s="122" t="inlineStr">
        <is>
          <t>ATO item(s):</t>
        </is>
      </c>
      <c r="F2" s="123" t="inlineStr">
        <is>
          <t>Div 7A</t>
        </is>
      </c>
    </row>
    <row r="3" ht="6" customHeight="1">
      <c r="A3" s="244" t="n"/>
      <c r="B3" s="244" t="n"/>
      <c r="C3" s="244" t="n"/>
      <c r="D3" s="244" t="n"/>
      <c r="E3" s="244" t="n"/>
      <c r="F3" s="244" t="n"/>
      <c r="G3" s="244" t="n"/>
      <c r="H3" s="244" t="n"/>
      <c r="I3" s="244" t="n"/>
      <c r="J3" s="244" t="n"/>
      <c r="K3" s="244" t="n"/>
      <c r="L3" s="244" t="n"/>
      <c r="M3" s="244" t="n"/>
    </row>
    <row r="4" ht="40.75" customHeight="1">
      <c r="A4" s="9" t="inlineStr">
        <is>
          <t>Shareholder / associate</t>
        </is>
      </c>
      <c r="B4" s="9" t="inlineStr">
        <is>
          <t>Agreement date</t>
        </is>
      </c>
      <c r="C4" s="9" t="inlineStr">
        <is>
          <t>Term (yrs)</t>
        </is>
      </c>
      <c r="D4" s="9" t="inlineStr">
        <is>
          <t>Yrs remaining</t>
        </is>
      </c>
      <c r="E4" s="9" t="inlineStr">
        <is>
          <t>Opening balance</t>
        </is>
      </c>
      <c r="F4" s="9" t="inlineStr">
        <is>
          <t>Benchmark rate</t>
        </is>
      </c>
      <c r="G4" s="9" t="inlineStr">
        <is>
          <t>Minimum yearly repayment</t>
        </is>
      </c>
      <c r="H4" s="9" t="inlineStr">
        <is>
          <t>Repayments made (−)</t>
        </is>
      </c>
      <c r="I4" s="9" t="inlineStr">
        <is>
          <t>Interest accrued</t>
        </is>
      </c>
      <c r="J4" s="9" t="inlineStr">
        <is>
          <t>Principal reduction</t>
        </is>
      </c>
      <c r="K4" s="9" t="inlineStr">
        <is>
          <t>Closing balance</t>
        </is>
      </c>
      <c r="L4" s="9" t="inlineStr">
        <is>
          <t>Shortfall</t>
        </is>
      </c>
      <c r="M4" s="9" t="inlineStr">
        <is>
          <t>Ref</t>
        </is>
      </c>
    </row>
    <row r="5">
      <c r="A5" s="45" t="n"/>
      <c r="B5" s="95" t="n"/>
      <c r="C5" s="45" t="n"/>
      <c r="D5" s="45" t="n"/>
      <c r="E5" s="90" t="n"/>
      <c r="F5" s="159">
        <f>'RT Rates'!B7</f>
        <v/>
      </c>
      <c r="G5" s="145">
        <f>IF(D5&gt;0,ROUND(E5*F5/(1-(1+F5)^-D5),2),0)</f>
        <v/>
      </c>
      <c r="H5" s="90" t="n"/>
      <c r="I5" s="145">
        <f>ROUND(E5*F5,2)</f>
        <v/>
      </c>
      <c r="J5" s="145">
        <f>-H5-I5</f>
        <v/>
      </c>
      <c r="K5" s="145">
        <f>E5-J5</f>
        <v/>
      </c>
      <c r="L5" s="145">
        <f>MAX(0,G5+H5)</f>
        <v/>
      </c>
      <c r="M5" s="45" t="n"/>
    </row>
    <row r="6">
      <c r="A6" s="45" t="n"/>
      <c r="B6" s="95" t="n"/>
      <c r="C6" s="45" t="n"/>
      <c r="D6" s="45" t="n"/>
      <c r="E6" s="90" t="n"/>
      <c r="F6" s="159">
        <f>'RT Rates'!B7</f>
        <v/>
      </c>
      <c r="G6" s="145">
        <f>IF(D6&gt;0,ROUND(E6*F6/(1-(1+F6)^-D6),2),0)</f>
        <v/>
      </c>
      <c r="H6" s="90" t="n"/>
      <c r="I6" s="145">
        <f>ROUND(E6*F6,2)</f>
        <v/>
      </c>
      <c r="J6" s="145">
        <f>-H6-I6</f>
        <v/>
      </c>
      <c r="K6" s="145">
        <f>E6-J6</f>
        <v/>
      </c>
      <c r="L6" s="145">
        <f>MAX(0,G6+H6)</f>
        <v/>
      </c>
      <c r="M6" s="45" t="n"/>
    </row>
    <row r="7">
      <c r="A7" s="45" t="n"/>
      <c r="B7" s="95" t="n"/>
      <c r="C7" s="45" t="n"/>
      <c r="D7" s="45" t="n"/>
      <c r="E7" s="90" t="n"/>
      <c r="F7" s="159">
        <f>'RT Rates'!B7</f>
        <v/>
      </c>
      <c r="G7" s="145">
        <f>IF(D7&gt;0,ROUND(E7*F7/(1-(1+F7)^-D7),2),0)</f>
        <v/>
      </c>
      <c r="H7" s="90" t="n"/>
      <c r="I7" s="145">
        <f>ROUND(E7*F7,2)</f>
        <v/>
      </c>
      <c r="J7" s="145">
        <f>-H7-I7</f>
        <v/>
      </c>
      <c r="K7" s="145">
        <f>E7-J7</f>
        <v/>
      </c>
      <c r="L7" s="145">
        <f>MAX(0,G7+H7)</f>
        <v/>
      </c>
      <c r="M7" s="45" t="n"/>
    </row>
    <row r="8">
      <c r="A8" s="45" t="n"/>
      <c r="B8" s="95" t="n"/>
      <c r="C8" s="45" t="n"/>
      <c r="D8" s="45" t="n"/>
      <c r="E8" s="90" t="n"/>
      <c r="F8" s="159">
        <f>'RT Rates'!B7</f>
        <v/>
      </c>
      <c r="G8" s="145">
        <f>IF(D8&gt;0,ROUND(E8*F8/(1-(1+F8)^-D8),2),0)</f>
        <v/>
      </c>
      <c r="H8" s="90" t="n"/>
      <c r="I8" s="145">
        <f>ROUND(E8*F8,2)</f>
        <v/>
      </c>
      <c r="J8" s="145">
        <f>-H8-I8</f>
        <v/>
      </c>
      <c r="K8" s="145">
        <f>E8-J8</f>
        <v/>
      </c>
      <c r="L8" s="145">
        <f>MAX(0,G8+H8)</f>
        <v/>
      </c>
      <c r="M8" s="45" t="n"/>
    </row>
    <row r="9">
      <c r="A9" s="45" t="n"/>
      <c r="B9" s="95" t="n"/>
      <c r="C9" s="45" t="n"/>
      <c r="D9" s="45" t="n"/>
      <c r="E9" s="90" t="n"/>
      <c r="F9" s="159">
        <f>'RT Rates'!B7</f>
        <v/>
      </c>
      <c r="G9" s="145">
        <f>IF(D9&gt;0,ROUND(E9*F9/(1-(1+F9)^-D9),2),0)</f>
        <v/>
      </c>
      <c r="H9" s="90" t="n"/>
      <c r="I9" s="145">
        <f>ROUND(E9*F9,2)</f>
        <v/>
      </c>
      <c r="J9" s="145">
        <f>-H9-I9</f>
        <v/>
      </c>
      <c r="K9" s="145">
        <f>E9-J9</f>
        <v/>
      </c>
      <c r="L9" s="145">
        <f>MAX(0,G9+H9)</f>
        <v/>
      </c>
      <c r="M9" s="45" t="n"/>
    </row>
    <row r="10">
      <c r="A10" s="45" t="n"/>
      <c r="B10" s="95" t="n"/>
      <c r="C10" s="45" t="n"/>
      <c r="D10" s="45" t="n"/>
      <c r="E10" s="90" t="n"/>
      <c r="F10" s="159">
        <f>'RT Rates'!B7</f>
        <v/>
      </c>
      <c r="G10" s="145">
        <f>IF(D10&gt;0,ROUND(E10*F10/(1-(1+F10)^-D10),2),0)</f>
        <v/>
      </c>
      <c r="H10" s="90" t="n"/>
      <c r="I10" s="145">
        <f>ROUND(E10*F10,2)</f>
        <v/>
      </c>
      <c r="J10" s="145">
        <f>-H10-I10</f>
        <v/>
      </c>
      <c r="K10" s="145">
        <f>E10-J10</f>
        <v/>
      </c>
      <c r="L10" s="145">
        <f>MAX(0,G10+H10)</f>
        <v/>
      </c>
      <c r="M10" s="45" t="n"/>
    </row>
    <row r="11">
      <c r="A11" s="45" t="n"/>
      <c r="B11" s="95" t="n"/>
      <c r="C11" s="45" t="n"/>
      <c r="D11" s="45" t="n"/>
      <c r="E11" s="90" t="n"/>
      <c r="F11" s="159">
        <f>'RT Rates'!B7</f>
        <v/>
      </c>
      <c r="G11" s="145">
        <f>IF(D11&gt;0,ROUND(E11*F11/(1-(1+F11)^-D11),2),0)</f>
        <v/>
      </c>
      <c r="H11" s="90" t="n"/>
      <c r="I11" s="145">
        <f>ROUND(E11*F11,2)</f>
        <v/>
      </c>
      <c r="J11" s="145">
        <f>-H11-I11</f>
        <v/>
      </c>
      <c r="K11" s="145">
        <f>E11-J11</f>
        <v/>
      </c>
      <c r="L11" s="145">
        <f>MAX(0,G11+H11)</f>
        <v/>
      </c>
      <c r="M11" s="45" t="n"/>
    </row>
    <row r="12">
      <c r="A12" s="45" t="n"/>
      <c r="B12" s="95" t="n"/>
      <c r="C12" s="45" t="n"/>
      <c r="D12" s="45" t="n"/>
      <c r="E12" s="90" t="n"/>
      <c r="F12" s="159">
        <f>'RT Rates'!B7</f>
        <v/>
      </c>
      <c r="G12" s="145">
        <f>IF(D12&gt;0,ROUND(E12*F12/(1-(1+F12)^-D12),2),0)</f>
        <v/>
      </c>
      <c r="H12" s="90" t="n"/>
      <c r="I12" s="145">
        <f>ROUND(E12*F12,2)</f>
        <v/>
      </c>
      <c r="J12" s="145">
        <f>-H12-I12</f>
        <v/>
      </c>
      <c r="K12" s="145">
        <f>E12-J12</f>
        <v/>
      </c>
      <c r="L12" s="145">
        <f>MAX(0,G12+H12)</f>
        <v/>
      </c>
      <c r="M12" s="45" t="n"/>
    </row>
    <row r="13">
      <c r="A13" s="131" t="inlineStr">
        <is>
          <t>TOTAL</t>
        </is>
      </c>
      <c r="B13" s="249" t="n"/>
      <c r="C13" s="249" t="n"/>
      <c r="D13" s="249" t="n"/>
      <c r="E13" s="154">
        <f>SUM(E5:E12)</f>
        <v/>
      </c>
      <c r="F13" s="250" t="n"/>
      <c r="G13" s="154">
        <f>SUM(G5:G12)</f>
        <v/>
      </c>
      <c r="H13" s="154">
        <f>SUM(H5:H12)</f>
        <v/>
      </c>
      <c r="I13" s="154">
        <f>SUM(I5:I12)</f>
        <v/>
      </c>
      <c r="J13" s="250" t="n"/>
      <c r="K13" s="154">
        <f>SUM(K5:K12)</f>
        <v/>
      </c>
      <c r="L13" s="154">
        <f>SUM(L5:L12)</f>
        <v/>
      </c>
      <c r="M13" s="249" t="n"/>
    </row>
    <row r="14">
      <c r="A14" s="244" t="n"/>
      <c r="B14" s="244" t="n"/>
      <c r="C14" s="244" t="n"/>
      <c r="D14" s="244" t="n"/>
      <c r="E14" s="244" t="n"/>
      <c r="F14" s="244" t="n"/>
      <c r="G14" s="244" t="n"/>
      <c r="H14" s="244" t="n"/>
      <c r="I14" s="244" t="n"/>
      <c r="J14" s="244" t="n"/>
      <c r="K14" s="244" t="n"/>
      <c r="L14" s="244" t="n"/>
      <c r="M14" s="244" t="n"/>
    </row>
    <row r="15" ht="40.75" customHeight="1">
      <c r="A15" s="114" t="inlineStr">
        <is>
          <t>A shortfall (repayments below the minimum) is a DEEMED UNFRANKED DIVIDEND to the shareholder — ALWAYS a High review point. Interest accrues on the opening balance at the benchmark rate (7-year unsecured terms; 25-year secured loans need the mortgage noted). New loans in the year: record post-lodgment-day balance and put the agreement in Ref.</t>
        </is>
      </c>
    </row>
  </sheetData>
  <mergeCells count="4">
    <mergeCell ref="A15:M15"/>
    <mergeCell ref="A2:D2"/>
    <mergeCell ref="F2:M2"/>
    <mergeCell ref="A1:M1"/>
  </mergeCells>
  <pageMargins left="0.75" right="0.75" top="1" bottom="1" header="0.5" footer="0.5"/>
  <pageSetup orientation="landscape" fitToHeight="0" fitToWidth="1"/>
</worksheet>
</file>

<file path=xl/worksheets/sheet8.xml><?xml version="1.0" encoding="utf-8"?>
<worksheet xmlns="http://schemas.openxmlformats.org/spreadsheetml/2006/main">
  <sheetPr>
    <tabColor rgb="009AA3B2"/>
    <outlinePr summaryBelow="1" summaryRight="1"/>
    <pageSetUpPr fitToPage="1"/>
  </sheetPr>
  <dimension ref="A1:F13"/>
  <sheetViews>
    <sheetView showGridLines="0" workbookViewId="0">
      <pane ySplit="4" topLeftCell="A5" activePane="bottomLeft" state="frozen"/>
      <selection pane="bottomLeft" activeCell="A1" sqref="A1"/>
    </sheetView>
  </sheetViews>
  <sheetFormatPr baseColWidth="8" defaultRowHeight="15"/>
  <cols>
    <col width="63" customWidth="1" min="1" max="1"/>
    <col width="15" customWidth="1" min="2" max="2"/>
    <col width="22" customWidth="1" min="3" max="3"/>
    <col width="4" customWidth="1" min="4" max="4"/>
    <col width="4" customWidth="1" min="5" max="5"/>
  </cols>
  <sheetData>
    <row r="1" ht="24" customHeight="1">
      <c r="A1" s="81" t="inlineStr">
        <is>
          <t>T50  ·  Income tax provision reconciliation</t>
        </is>
      </c>
      <c r="B1" s="66" t="n"/>
      <c r="C1" s="66" t="n"/>
      <c r="D1" s="66" t="n"/>
      <c r="E1" s="66" t="n"/>
      <c r="F1" s="244" t="n"/>
    </row>
    <row r="2">
      <c r="A2" s="121">
        <f>'00 Index'!$C$3&amp;"    ·    FY "&amp;'00 Index'!$C$4</f>
        <v/>
      </c>
      <c r="C2" s="122" t="inlineStr">
        <is>
          <t>ATO item(s):</t>
        </is>
      </c>
      <c r="F2" s="124" t="inlineStr">
        <is>
          <t>calc stmt K·S</t>
        </is>
      </c>
    </row>
    <row r="3" ht="6" customHeight="1">
      <c r="A3" s="244" t="n"/>
      <c r="B3" s="244" t="n"/>
      <c r="C3" s="244" t="n"/>
      <c r="D3" s="244" t="n"/>
      <c r="E3" s="244" t="n"/>
      <c r="F3" s="244" t="n"/>
    </row>
    <row r="4" ht="26" customHeight="1">
      <c r="A4" s="9" t="inlineStr">
        <is>
          <t>Item</t>
        </is>
      </c>
      <c r="B4" s="9" t="inlineStr">
        <is>
          <t>Amount</t>
        </is>
      </c>
      <c r="C4" s="9" t="inlineStr">
        <is>
          <t>Ref (source doc)</t>
        </is>
      </c>
      <c r="D4" s="31" t="inlineStr"/>
      <c r="E4" s="31" t="inlineStr"/>
      <c r="F4" s="244" t="n"/>
    </row>
    <row r="5">
      <c r="A5" s="148" t="inlineStr">
        <is>
          <t>Opening provision for income tax (per PY TB)</t>
        </is>
      </c>
      <c r="B5" s="90" t="n"/>
      <c r="C5" s="45" t="n"/>
      <c r="D5" s="244" t="n"/>
      <c r="E5" s="244" t="n"/>
      <c r="F5" s="244" t="n"/>
    </row>
    <row r="6">
      <c r="A6" s="148" t="inlineStr">
        <is>
          <t>Less: prior-year income tax paid during the year</t>
        </is>
      </c>
      <c r="B6" s="90" t="n"/>
      <c r="C6" s="45" t="n"/>
      <c r="D6" s="244" t="n"/>
      <c r="E6" s="244" t="n"/>
      <c r="F6" s="244" t="n"/>
    </row>
    <row r="7">
      <c r="A7" s="148" t="inlineStr">
        <is>
          <t>Less: PAYG instalments paid during the year (calc stmt K)</t>
        </is>
      </c>
      <c r="B7" s="90" t="n"/>
      <c r="C7" s="45" t="n"/>
      <c r="D7" s="244" t="n"/>
      <c r="E7" s="244" t="n"/>
      <c r="F7" s="244" t="n"/>
    </row>
    <row r="8" ht="28" customHeight="1">
      <c r="A8" s="40" t="inlineStr">
        <is>
          <t>Add: current-year tax payable (per T10 calculation statement)</t>
        </is>
      </c>
      <c r="B8" s="134">
        <f>'T10 Tax Calc'!B26</f>
        <v/>
      </c>
      <c r="C8" s="45" t="n"/>
      <c r="D8" s="244" t="n"/>
      <c r="E8" s="244" t="n"/>
      <c r="F8" s="244" t="n"/>
    </row>
    <row r="9">
      <c r="A9" s="131" t="inlineStr">
        <is>
          <t>CLOSING PROVISION (computed)</t>
        </is>
      </c>
      <c r="B9" s="157">
        <f>B5+B6+B7+B8</f>
        <v/>
      </c>
      <c r="C9" s="45" t="n"/>
      <c r="D9" s="244" t="n"/>
      <c r="E9" s="244" t="n"/>
      <c r="F9" s="244" t="n"/>
    </row>
    <row r="10">
      <c r="A10" s="148" t="inlineStr">
        <is>
          <t>Closing provision per T01 trial balance</t>
        </is>
      </c>
      <c r="B10" s="90" t="n"/>
      <c r="C10" s="45" t="n"/>
      <c r="D10" s="244" t="n"/>
      <c r="E10" s="244" t="n"/>
      <c r="F10" s="244" t="n"/>
    </row>
    <row r="11">
      <c r="A11" s="160" t="inlineStr">
        <is>
          <t>Out by (must be nil)</t>
        </is>
      </c>
      <c r="B11" s="157">
        <f>B9-B10</f>
        <v/>
      </c>
      <c r="C11" s="45" t="n"/>
      <c r="D11" s="244" t="n"/>
      <c r="E11" s="244" t="n"/>
      <c r="F11" s="244" t="n"/>
    </row>
    <row r="12">
      <c r="A12" s="244" t="n"/>
      <c r="B12" s="244" t="n"/>
      <c r="C12" s="244" t="n"/>
      <c r="D12" s="244" t="n"/>
      <c r="E12" s="244" t="n"/>
      <c r="F12" s="244" t="n"/>
    </row>
    <row r="13" ht="28" customHeight="1">
      <c r="A13" s="114" t="inlineStr">
        <is>
          <t>Payments and instalments entered as NEGATIVE. The out-by must be nil — a difference is a missing journal (tax expense/provision) on T01, never a plug.</t>
        </is>
      </c>
      <c r="F13" s="244" t="n"/>
    </row>
  </sheetData>
  <mergeCells count="4">
    <mergeCell ref="C2:E2"/>
    <mergeCell ref="A1:E1"/>
    <mergeCell ref="A2:B2"/>
    <mergeCell ref="A13:E13"/>
  </mergeCells>
  <pageMargins left="0.75" right="0.75" top="1" bottom="1" header="0.5" footer="0.5"/>
  <pageSetup orientation="landscape" fitToHeight="0" fitToWidth="1"/>
</worksheet>
</file>

<file path=xl/worksheets/sheet9.xml><?xml version="1.0" encoding="utf-8"?>
<worksheet xmlns="http://schemas.openxmlformats.org/spreadsheetml/2006/main">
  <sheetPr>
    <tabColor rgb="003E8E7E"/>
    <outlinePr summaryBelow="1" summaryRight="1"/>
    <pageSetUpPr fitToPage="1"/>
  </sheetPr>
  <dimension ref="A1:K15"/>
  <sheetViews>
    <sheetView showGridLines="0" workbookViewId="0">
      <pane ySplit="4" topLeftCell="A5" activePane="bottomLeft" state="frozen"/>
      <selection pane="bottomLeft" activeCell="A1" sqref="A1"/>
    </sheetView>
  </sheetViews>
  <sheetFormatPr baseColWidth="8" defaultRowHeight="15"/>
  <cols>
    <col width="34" customWidth="1" min="1" max="1"/>
    <col width="12" customWidth="1" min="2" max="2"/>
    <col width="13" customWidth="1" min="3" max="3"/>
    <col width="13" customWidth="1" min="4" max="4"/>
    <col width="12" customWidth="1" min="5" max="5"/>
    <col width="12" customWidth="1" min="6" max="6"/>
    <col width="13" customWidth="1" min="7" max="7"/>
    <col width="13" customWidth="1" min="8" max="8"/>
    <col width="12" customWidth="1" min="9" max="9"/>
    <col width="16" customWidth="1" min="10" max="10"/>
    <col width="4" customWidth="1" min="11" max="11"/>
  </cols>
  <sheetData>
    <row r="1" ht="24" customHeight="1">
      <c r="A1" s="81" t="inlineStr">
        <is>
          <t>T60  ·  BAS &amp; GST reconciliation</t>
        </is>
      </c>
      <c r="B1" s="66" t="n"/>
      <c r="C1" s="66" t="n"/>
      <c r="D1" s="66" t="n"/>
      <c r="E1" s="66" t="n"/>
      <c r="F1" s="66" t="n"/>
      <c r="G1" s="66" t="n"/>
      <c r="H1" s="66" t="n"/>
      <c r="I1" s="66" t="n"/>
      <c r="J1" s="66" t="n"/>
      <c r="K1" s="66" t="n"/>
    </row>
    <row r="2">
      <c r="A2" s="121">
        <f>'00 Index'!$C$3&amp;"    ·    FY "&amp;'00 Index'!$C$4</f>
        <v/>
      </c>
      <c r="D2" s="122" t="inlineStr">
        <is>
          <t>ATO item(s):</t>
        </is>
      </c>
      <c r="F2" s="123" t="inlineStr">
        <is>
          <t>BAS</t>
        </is>
      </c>
    </row>
    <row r="3" ht="6" customHeight="1">
      <c r="A3" s="244" t="n"/>
      <c r="B3" s="244" t="n"/>
      <c r="C3" s="244" t="n"/>
      <c r="D3" s="244" t="n"/>
      <c r="E3" s="244" t="n"/>
      <c r="F3" s="244" t="n"/>
      <c r="G3" s="244" t="n"/>
      <c r="H3" s="244" t="n"/>
      <c r="I3" s="244" t="n"/>
      <c r="J3" s="244" t="n"/>
      <c r="K3" s="244" t="n"/>
    </row>
    <row r="4" ht="28" customHeight="1">
      <c r="A4" s="9" t="inlineStr">
        <is>
          <t>Period</t>
        </is>
      </c>
      <c r="B4" s="9" t="inlineStr">
        <is>
          <t>Lodged?</t>
        </is>
      </c>
      <c r="C4" s="9" t="inlineStr">
        <is>
          <t>G1 Total sales</t>
        </is>
      </c>
      <c r="D4" s="9" t="inlineStr">
        <is>
          <t>1A GST on sales</t>
        </is>
      </c>
      <c r="E4" s="9" t="inlineStr">
        <is>
          <t>1B GST credits</t>
        </is>
      </c>
      <c r="F4" s="9" t="inlineStr">
        <is>
          <t>W1 Wages</t>
        </is>
      </c>
      <c r="G4" s="9" t="inlineStr">
        <is>
          <t>W2 PAYG withheld</t>
        </is>
      </c>
      <c r="H4" s="9" t="inlineStr">
        <is>
          <t>PAYG instalment</t>
        </is>
      </c>
      <c r="I4" s="9" t="inlineStr">
        <is>
          <t>Net payable</t>
        </is>
      </c>
      <c r="J4" s="9" t="inlineStr">
        <is>
          <t>Paid (date/ref)</t>
        </is>
      </c>
      <c r="K4" s="31" t="inlineStr"/>
    </row>
    <row r="5">
      <c r="A5" s="148" t="inlineStr">
        <is>
          <t>Jul–Sep</t>
        </is>
      </c>
      <c r="B5" s="13" t="n"/>
      <c r="C5" s="90" t="n"/>
      <c r="D5" s="90" t="n"/>
      <c r="E5" s="90" t="n"/>
      <c r="F5" s="90" t="n"/>
      <c r="G5" s="90" t="n"/>
      <c r="H5" s="90" t="n"/>
      <c r="I5" s="145">
        <f>D5-E5+G5+H5</f>
        <v/>
      </c>
      <c r="J5" s="45" t="n"/>
      <c r="K5" s="244" t="n"/>
    </row>
    <row r="6">
      <c r="A6" s="148" t="inlineStr">
        <is>
          <t>Oct–Dec</t>
        </is>
      </c>
      <c r="B6" s="13" t="n"/>
      <c r="C6" s="90" t="n"/>
      <c r="D6" s="90" t="n"/>
      <c r="E6" s="90" t="n"/>
      <c r="F6" s="90" t="n"/>
      <c r="G6" s="90" t="n"/>
      <c r="H6" s="90" t="n"/>
      <c r="I6" s="145">
        <f>D6-E6+G6+H6</f>
        <v/>
      </c>
      <c r="J6" s="45" t="n"/>
      <c r="K6" s="244" t="n"/>
    </row>
    <row r="7">
      <c r="A7" s="148" t="inlineStr">
        <is>
          <t>Jan–Mar</t>
        </is>
      </c>
      <c r="B7" s="13" t="n"/>
      <c r="C7" s="90" t="n"/>
      <c r="D7" s="90" t="n"/>
      <c r="E7" s="90" t="n"/>
      <c r="F7" s="90" t="n"/>
      <c r="G7" s="90" t="n"/>
      <c r="H7" s="90" t="n"/>
      <c r="I7" s="145">
        <f>D7-E7+G7+H7</f>
        <v/>
      </c>
      <c r="J7" s="45" t="n"/>
      <c r="K7" s="244" t="n"/>
    </row>
    <row r="8">
      <c r="A8" s="148" t="inlineStr">
        <is>
          <t>Apr–Jun</t>
        </is>
      </c>
      <c r="B8" s="13" t="n"/>
      <c r="C8" s="90" t="n"/>
      <c r="D8" s="90" t="n"/>
      <c r="E8" s="90" t="n"/>
      <c r="F8" s="90" t="n"/>
      <c r="G8" s="90" t="n"/>
      <c r="H8" s="90" t="n"/>
      <c r="I8" s="145">
        <f>D8-E8+G8+H8</f>
        <v/>
      </c>
      <c r="J8" s="45" t="n"/>
      <c r="K8" s="244" t="n"/>
    </row>
    <row r="9">
      <c r="A9" s="131" t="inlineStr">
        <is>
          <t>TOTAL</t>
        </is>
      </c>
      <c r="B9" s="249" t="n"/>
      <c r="C9" s="157">
        <f>SUM(C5:C8)</f>
        <v/>
      </c>
      <c r="D9" s="157">
        <f>SUM(D5:D8)</f>
        <v/>
      </c>
      <c r="E9" s="157">
        <f>SUM(E5:E8)</f>
        <v/>
      </c>
      <c r="F9" s="157">
        <f>SUM(F5:F8)</f>
        <v/>
      </c>
      <c r="G9" s="157">
        <f>SUM(G5:G8)</f>
        <v/>
      </c>
      <c r="H9" s="157">
        <f>SUM(H5:H8)</f>
        <v/>
      </c>
      <c r="I9" s="157">
        <f>SUM(I5:I8)</f>
        <v/>
      </c>
      <c r="J9" s="249" t="n"/>
      <c r="K9" s="244" t="n"/>
    </row>
    <row r="10">
      <c r="A10" s="244" t="n"/>
      <c r="B10" s="244" t="n"/>
      <c r="C10" s="244" t="n"/>
      <c r="D10" s="244" t="n"/>
      <c r="E10" s="244" t="n"/>
      <c r="F10" s="244" t="n"/>
      <c r="G10" s="244" t="n"/>
      <c r="H10" s="244" t="n"/>
      <c r="I10" s="244" t="n"/>
      <c r="J10" s="244" t="n"/>
      <c r="K10" s="244" t="n"/>
    </row>
    <row r="11">
      <c r="A11" s="148" t="inlineStr">
        <is>
          <t>GST payable/(receivable) control account per T01 at 30 June</t>
        </is>
      </c>
      <c r="B11" s="90" t="n"/>
      <c r="C11" s="244" t="n"/>
      <c r="D11" s="244" t="n"/>
      <c r="E11" s="244" t="n"/>
      <c r="F11" s="244" t="n"/>
      <c r="G11" s="244" t="n"/>
      <c r="H11" s="244" t="n"/>
      <c r="I11" s="244" t="n"/>
      <c r="J11" s="244" t="n"/>
      <c r="K11" s="244" t="n"/>
    </row>
    <row r="12">
      <c r="A12" s="148" t="inlineStr">
        <is>
          <t>Unlodged/June-quarter BAS net amount (from the table above)</t>
        </is>
      </c>
      <c r="B12" s="90" t="n"/>
      <c r="C12" s="244" t="n"/>
      <c r="D12" s="244" t="n"/>
      <c r="E12" s="244" t="n"/>
      <c r="F12" s="244" t="n"/>
      <c r="G12" s="244" t="n"/>
      <c r="H12" s="244" t="n"/>
      <c r="I12" s="244" t="n"/>
      <c r="J12" s="244" t="n"/>
      <c r="K12" s="244" t="n"/>
    </row>
    <row r="13">
      <c r="A13" s="160" t="inlineStr">
        <is>
          <t>Out by (must be nil)</t>
        </is>
      </c>
      <c r="B13" s="157">
        <f>B11-B12</f>
        <v/>
      </c>
      <c r="C13" s="244" t="n"/>
      <c r="D13" s="244" t="n"/>
      <c r="E13" s="244" t="n"/>
      <c r="F13" s="244" t="n"/>
      <c r="G13" s="244" t="n"/>
      <c r="H13" s="244" t="n"/>
      <c r="I13" s="244" t="n"/>
      <c r="J13" s="244" t="n"/>
      <c r="K13" s="244" t="n"/>
    </row>
    <row r="14">
      <c r="A14" s="244" t="n"/>
      <c r="B14" s="244" t="n"/>
      <c r="C14" s="244" t="n"/>
      <c r="D14" s="244" t="n"/>
      <c r="E14" s="244" t="n"/>
      <c r="F14" s="244" t="n"/>
      <c r="G14" s="244" t="n"/>
      <c r="H14" s="244" t="n"/>
      <c r="I14" s="244" t="n"/>
      <c r="J14" s="244" t="n"/>
      <c r="K14" s="244" t="n"/>
    </row>
    <row r="15" ht="28" customHeight="1">
      <c r="A15" s="114" t="inlineStr">
        <is>
          <t>Not GST-registered? Mark this tab N on the Index and hide it. Wages/PAYGW rows also reconcile to the TB salary and PAYGW-payable accounts — differences are journals, not plugs.</t>
        </is>
      </c>
    </row>
  </sheetData>
  <mergeCells count="5">
    <mergeCell ref="D2:E2"/>
    <mergeCell ref="A15:K15"/>
    <mergeCell ref="F2:K2"/>
    <mergeCell ref="A1:K1"/>
    <mergeCell ref="A2:C2"/>
  </mergeCells>
  <pageMargins left="0.75" right="0.75" top="1" bottom="1" header="0.5" footer="0.5"/>
  <pageSetup orientation="landscape" fitToHeight="0" fitToWidth="1"/>
</worksheet>
</file>

<file path=xl/worksheets/sheet10.xml><?xml version="1.0" encoding="utf-8"?>
<worksheet xmlns="http://schemas.openxmlformats.org/spreadsheetml/2006/main">
  <sheetPr>
    <tabColor rgb="004A6FA5"/>
    <outlinePr summaryBelow="1" summaryRight="1"/>
    <pageSetUpPr fitToPage="1"/>
  </sheetPr>
  <dimension ref="A1:H15"/>
  <sheetViews>
    <sheetView showGridLines="0" workbookViewId="0">
      <pane ySplit="4" topLeftCell="A5" activePane="bottomLeft" state="frozen"/>
      <selection pane="bottomLeft" activeCell="A1" sqref="A1"/>
    </sheetView>
  </sheetViews>
  <sheetFormatPr baseColWidth="8" defaultRowHeight="15"/>
  <cols>
    <col width="12" customWidth="1" min="1" max="1"/>
    <col width="34" customWidth="1" min="2" max="2"/>
    <col width="14" customWidth="1" min="3" max="3"/>
    <col width="10" customWidth="1" min="4" max="4"/>
    <col width="16" customWidth="1" min="5" max="5"/>
    <col width="20" customWidth="1" min="6" max="6"/>
    <col width="22" customWidth="1" min="7" max="7"/>
    <col width="4" customWidth="1" min="8" max="8"/>
  </cols>
  <sheetData>
    <row r="1" ht="24" customHeight="1">
      <c r="A1" s="81" t="inlineStr">
        <is>
          <t>D10  ·  Dividends paid / declared</t>
        </is>
      </c>
      <c r="B1" s="66" t="n"/>
      <c r="C1" s="66" t="n"/>
      <c r="D1" s="66" t="n"/>
      <c r="E1" s="66" t="n"/>
      <c r="F1" s="66" t="n"/>
      <c r="G1" s="66" t="n"/>
      <c r="H1" s="66" t="n"/>
    </row>
    <row r="2">
      <c r="A2" s="121">
        <f>'00 Index'!$C$3&amp;"    ·    FY "&amp;'00 Index'!$C$4</f>
        <v/>
      </c>
      <c r="E2" s="125" t="inlineStr">
        <is>
          <t>ATO item(s):</t>
        </is>
      </c>
      <c r="F2" s="123" t="inlineStr">
        <is>
          <t>8 J/K</t>
        </is>
      </c>
    </row>
    <row r="3" ht="6" customHeight="1">
      <c r="A3" s="244" t="n"/>
      <c r="B3" s="244" t="n"/>
      <c r="C3" s="244" t="n"/>
      <c r="D3" s="244" t="n"/>
      <c r="E3" s="244" t="n"/>
      <c r="F3" s="244" t="n"/>
      <c r="G3" s="244" t="n"/>
      <c r="H3" s="244" t="n"/>
    </row>
    <row r="4" ht="40.75" customHeight="1">
      <c r="A4" s="9" t="inlineStr">
        <is>
          <t>Date</t>
        </is>
      </c>
      <c r="B4" s="9" t="inlineStr">
        <is>
          <t>Description / resolution</t>
        </is>
      </c>
      <c r="C4" s="9" t="inlineStr">
        <is>
          <t>Gross dividend</t>
        </is>
      </c>
      <c r="D4" s="9" t="inlineStr">
        <is>
          <t>Franked %</t>
        </is>
      </c>
      <c r="E4" s="9" t="inlineStr">
        <is>
          <t>Franking credits attached</t>
        </is>
      </c>
      <c r="F4" s="9" t="inlineStr">
        <is>
          <t>Payee(s)</t>
        </is>
      </c>
      <c r="G4" s="9" t="inlineStr">
        <is>
          <t>Ref (minutes/statement)</t>
        </is>
      </c>
      <c r="H4" s="31" t="inlineStr"/>
    </row>
    <row r="5">
      <c r="A5" s="95" t="n"/>
      <c r="B5" s="45" t="n"/>
      <c r="C5" s="90" t="n"/>
      <c r="D5" s="53" t="n"/>
      <c r="E5" s="145">
        <f>ROUND(C5*D5*'T10 Tax Calc'!B21/(1-'T10 Tax Calc'!B21),2)</f>
        <v/>
      </c>
      <c r="F5" s="45" t="n"/>
      <c r="G5" s="45" t="n"/>
      <c r="H5" s="244" t="n"/>
    </row>
    <row r="6">
      <c r="A6" s="95" t="n"/>
      <c r="B6" s="45" t="n"/>
      <c r="C6" s="90" t="n"/>
      <c r="D6" s="53" t="n"/>
      <c r="E6" s="145">
        <f>ROUND(C6*D6*'T10 Tax Calc'!B21/(1-'T10 Tax Calc'!B21),2)</f>
        <v/>
      </c>
      <c r="F6" s="45" t="n"/>
      <c r="G6" s="45" t="n"/>
      <c r="H6" s="244" t="n"/>
    </row>
    <row r="7">
      <c r="A7" s="95" t="n"/>
      <c r="B7" s="45" t="n"/>
      <c r="C7" s="90" t="n"/>
      <c r="D7" s="53" t="n"/>
      <c r="E7" s="145">
        <f>ROUND(C7*D7*'T10 Tax Calc'!B21/(1-'T10 Tax Calc'!B21),2)</f>
        <v/>
      </c>
      <c r="F7" s="45" t="n"/>
      <c r="G7" s="45" t="n"/>
      <c r="H7" s="244" t="n"/>
    </row>
    <row r="8">
      <c r="A8" s="95" t="n"/>
      <c r="B8" s="45" t="n"/>
      <c r="C8" s="90" t="n"/>
      <c r="D8" s="53" t="n"/>
      <c r="E8" s="145">
        <f>ROUND(C8*D8*'T10 Tax Calc'!B21/(1-'T10 Tax Calc'!B21),2)</f>
        <v/>
      </c>
      <c r="F8" s="45" t="n"/>
      <c r="G8" s="45" t="n"/>
      <c r="H8" s="244" t="n"/>
    </row>
    <row r="9">
      <c r="A9" s="95" t="n"/>
      <c r="B9" s="45" t="n"/>
      <c r="C9" s="90" t="n"/>
      <c r="D9" s="53" t="n"/>
      <c r="E9" s="145">
        <f>ROUND(C9*D9*'T10 Tax Calc'!B21/(1-'T10 Tax Calc'!B21),2)</f>
        <v/>
      </c>
      <c r="F9" s="45" t="n"/>
      <c r="G9" s="45" t="n"/>
      <c r="H9" s="244" t="n"/>
    </row>
    <row r="10">
      <c r="A10" s="95" t="n"/>
      <c r="B10" s="45" t="n"/>
      <c r="C10" s="90" t="n"/>
      <c r="D10" s="53" t="n"/>
      <c r="E10" s="145">
        <f>ROUND(C10*D10*'T10 Tax Calc'!B21/(1-'T10 Tax Calc'!B21),2)</f>
        <v/>
      </c>
      <c r="F10" s="45" t="n"/>
      <c r="G10" s="45" t="n"/>
      <c r="H10" s="244" t="n"/>
    </row>
    <row r="11">
      <c r="A11" s="95" t="n"/>
      <c r="B11" s="45" t="n"/>
      <c r="C11" s="90" t="n"/>
      <c r="D11" s="53" t="n"/>
      <c r="E11" s="145">
        <f>ROUND(C11*D11*'T10 Tax Calc'!B21/(1-'T10 Tax Calc'!B21),2)</f>
        <v/>
      </c>
      <c r="F11" s="45" t="n"/>
      <c r="G11" s="45" t="n"/>
      <c r="H11" s="244" t="n"/>
    </row>
    <row r="12">
      <c r="A12" s="95" t="n"/>
      <c r="B12" s="45" t="n"/>
      <c r="C12" s="90" t="n"/>
      <c r="D12" s="53" t="n"/>
      <c r="E12" s="145">
        <f>ROUND(C12*D12*'T10 Tax Calc'!B21/(1-'T10 Tax Calc'!B21),2)</f>
        <v/>
      </c>
      <c r="F12" s="45" t="n"/>
      <c r="G12" s="45" t="n"/>
      <c r="H12" s="244" t="n"/>
    </row>
    <row r="13">
      <c r="A13" s="131" t="inlineStr">
        <is>
          <t>TOTAL</t>
        </is>
      </c>
      <c r="B13" s="249" t="n"/>
      <c r="C13" s="154">
        <f>SUM(C5:C12)</f>
        <v/>
      </c>
      <c r="D13" s="250" t="n"/>
      <c r="E13" s="154">
        <f>SUM(E5:E12)</f>
        <v/>
      </c>
      <c r="F13" s="249" t="n"/>
      <c r="G13" s="249" t="n"/>
      <c r="H13" s="244" t="n"/>
    </row>
    <row r="14">
      <c r="A14" s="244" t="n"/>
      <c r="B14" s="244" t="n"/>
      <c r="C14" s="244" t="n"/>
      <c r="D14" s="244" t="n"/>
      <c r="E14" s="244" t="n"/>
      <c r="F14" s="244" t="n"/>
      <c r="G14" s="244" t="n"/>
      <c r="H14" s="244" t="n"/>
    </row>
    <row r="15" ht="40.75" customHeight="1">
      <c r="A15" s="114" t="inlineStr">
        <is>
          <t>Credits attach at the company's own franking rate (BRE 25/75, standard 30/70 — the formula reads the T10 rate). The franking DEBIT goes to T30 by a matching transaction row. Dividends must be frankable (profits test) and distribution statements issued — review point if unclear.</t>
        </is>
      </c>
    </row>
  </sheetData>
  <mergeCells count="4">
    <mergeCell ref="A15:H15"/>
    <mergeCell ref="F2:H2"/>
    <mergeCell ref="A2:D2"/>
    <mergeCell ref="A1:H1"/>
  </mergeCells>
  <pageMargins left="0.75" right="0.75" top="1" bottom="1" header="0.5" footer="0.5"/>
  <pageSetup orientation="landscape" fitToHeight="0" fitToWidth="1"/>
</worksheet>
</file>

<file path=xl/worksheets/sheet11.xml><?xml version="1.0" encoding="utf-8"?>
<worksheet xmlns="http://schemas.openxmlformats.org/spreadsheetml/2006/main">
  <sheetPr>
    <tabColor rgb="003E8E7E"/>
    <outlinePr summaryBelow="1" summaryRight="1"/>
    <pageSetUpPr fitToPage="1"/>
  </sheetPr>
  <dimension ref="A1:R160"/>
  <sheetViews>
    <sheetView showGridLines="0"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34" customWidth="1" min="2" max="2"/>
    <col width="13" customWidth="1" min="3" max="3"/>
    <col width="13" customWidth="1" min="4" max="4"/>
    <col width="3"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3" customWidth="1" min="17" max="17"/>
    <col width="11" customWidth="1" min="18" max="18"/>
  </cols>
  <sheetData>
    <row r="1" ht="24" customHeight="1">
      <c r="A1" s="81" t="inlineStr">
        <is>
          <t>A10a  ·  Cashbook — one bank account</t>
        </is>
      </c>
      <c r="B1" s="66" t="n"/>
      <c r="C1" s="66" t="n"/>
      <c r="D1" s="66" t="n"/>
      <c r="E1" s="66" t="n"/>
      <c r="F1" s="66" t="n"/>
      <c r="G1" s="66" t="n"/>
      <c r="H1" s="66" t="n"/>
      <c r="I1" s="66" t="n"/>
      <c r="J1" s="66" t="n"/>
      <c r="K1" s="66" t="n"/>
      <c r="L1" s="66" t="n"/>
      <c r="M1" s="66" t="n"/>
      <c r="N1" s="66" t="n"/>
      <c r="O1" s="66" t="n"/>
      <c r="P1" s="66" t="n"/>
      <c r="Q1" s="66" t="n"/>
      <c r="R1" s="66" t="n"/>
    </row>
    <row r="2">
      <c r="A2" s="121">
        <f>'00 Index'!$C$3&amp;"    ·    FY "&amp;'00 Index'!$C$4</f>
        <v/>
      </c>
      <c r="D2" s="122" t="inlineStr">
        <is>
          <t>ATO item(s):</t>
        </is>
      </c>
      <c r="F2" s="123" t="inlineStr">
        <is>
          <t>workings</t>
        </is>
      </c>
    </row>
    <row r="3">
      <c r="A3" s="175" t="inlineStr">
        <is>
          <t>Bank / account:</t>
        </is>
      </c>
      <c r="B3" s="5" t="n"/>
      <c r="C3" s="244" t="n"/>
      <c r="D3" s="175" t="inlineStr">
        <is>
          <t>Statement ref:</t>
        </is>
      </c>
      <c r="E3" s="5" t="n"/>
      <c r="F3" s="244" t="n"/>
      <c r="G3" s="244" t="n"/>
      <c r="H3" s="244" t="n"/>
      <c r="I3" s="244" t="n"/>
      <c r="J3" s="244" t="n"/>
      <c r="K3" s="244" t="n"/>
      <c r="L3" s="244" t="n"/>
      <c r="M3" s="244" t="n"/>
      <c r="N3" s="244" t="n"/>
      <c r="O3" s="244" t="n"/>
      <c r="P3" s="244" t="n"/>
      <c r="Q3" s="244" t="n"/>
      <c r="R3" s="244" t="n"/>
    </row>
    <row r="4" ht="28" customHeight="1">
      <c r="A4" s="9" t="inlineStr">
        <is>
          <t>Date</t>
        </is>
      </c>
      <c r="B4" s="9" t="inlineStr">
        <is>
          <t>Transaction details</t>
        </is>
      </c>
      <c r="C4" s="9" t="inlineStr">
        <is>
          <t>Amount (+in/−out)</t>
        </is>
      </c>
      <c r="D4" s="9" t="inlineStr">
        <is>
          <t>Running balance</t>
        </is>
      </c>
      <c r="E4" s="31" t="inlineStr"/>
      <c r="F4" s="9" t="inlineStr">
        <is>
          <t>Code 1</t>
        </is>
      </c>
      <c r="G4" s="9" t="inlineStr">
        <is>
          <t>Code 2</t>
        </is>
      </c>
      <c r="H4" s="9" t="inlineStr">
        <is>
          <t>Code 3</t>
        </is>
      </c>
      <c r="I4" s="9" t="inlineStr">
        <is>
          <t>Code 4</t>
        </is>
      </c>
      <c r="J4" s="9" t="inlineStr">
        <is>
          <t>Code 5</t>
        </is>
      </c>
      <c r="K4" s="9" t="inlineStr">
        <is>
          <t>Code 6</t>
        </is>
      </c>
      <c r="L4" s="9" t="inlineStr">
        <is>
          <t>Code 7</t>
        </is>
      </c>
      <c r="M4" s="9" t="inlineStr">
        <is>
          <t>Code 8</t>
        </is>
      </c>
      <c r="N4" s="9" t="inlineStr">
        <is>
          <t>Code 9</t>
        </is>
      </c>
      <c r="O4" s="9" t="inlineStr">
        <is>
          <t>Code 10</t>
        </is>
      </c>
      <c r="P4" s="9" t="inlineStr">
        <is>
          <t>Code 11</t>
        </is>
      </c>
      <c r="Q4" s="31" t="n"/>
      <c r="R4" s="31" t="inlineStr">
        <is>
          <t>Check</t>
        </is>
      </c>
    </row>
    <row r="5">
      <c r="A5" s="132" t="inlineStr">
        <is>
          <t>Account →</t>
        </is>
      </c>
      <c r="B5" s="249" t="n"/>
      <c r="C5" s="249" t="n"/>
      <c r="D5" s="249" t="n"/>
      <c r="E5" s="244" t="n"/>
      <c r="F5" s="44" t="n"/>
      <c r="G5" s="44" t="n"/>
      <c r="H5" s="44" t="n"/>
      <c r="I5" s="44" t="n"/>
      <c r="J5" s="44" t="n"/>
      <c r="K5" s="44" t="n"/>
      <c r="L5" s="44" t="n"/>
      <c r="M5" s="44" t="n"/>
      <c r="N5" s="44" t="n"/>
      <c r="O5" s="44" t="n"/>
      <c r="P5" s="44" t="n"/>
      <c r="Q5" s="244" t="n"/>
      <c r="R5" s="249" t="n"/>
    </row>
    <row r="6">
      <c r="A6" s="249" t="n"/>
      <c r="B6" s="131" t="inlineStr">
        <is>
          <t>Opening balance</t>
        </is>
      </c>
      <c r="C6" s="249" t="n"/>
      <c r="D6" s="90" t="n"/>
      <c r="E6" s="244" t="n"/>
      <c r="F6" s="249" t="n"/>
      <c r="G6" s="249" t="n"/>
      <c r="H6" s="249" t="n"/>
      <c r="I6" s="249" t="n"/>
      <c r="J6" s="249" t="n"/>
      <c r="K6" s="249" t="n"/>
      <c r="L6" s="249" t="n"/>
      <c r="M6" s="249" t="n"/>
      <c r="N6" s="249" t="n"/>
      <c r="O6" s="249" t="n"/>
      <c r="P6" s="249" t="n"/>
      <c r="Q6" s="244" t="n"/>
      <c r="R6" s="249" t="n"/>
    </row>
    <row r="7">
      <c r="A7" s="95" t="n"/>
      <c r="B7" s="45" t="n"/>
      <c r="C7" s="90" t="n"/>
      <c r="D7" s="145">
        <f>D6+C7</f>
        <v/>
      </c>
      <c r="E7" s="244" t="n"/>
      <c r="F7" s="90" t="n"/>
      <c r="G7" s="90" t="n"/>
      <c r="H7" s="90" t="n"/>
      <c r="I7" s="90" t="n"/>
      <c r="J7" s="90" t="n"/>
      <c r="K7" s="90" t="n"/>
      <c r="L7" s="90" t="n"/>
      <c r="M7" s="90" t="n"/>
      <c r="N7" s="90" t="n"/>
      <c r="O7" s="90" t="n"/>
      <c r="P7" s="90" t="n"/>
      <c r="Q7" s="244" t="n"/>
      <c r="R7" s="145">
        <f>IF(C7=0,0,C7-SUM(F7:P7))</f>
        <v/>
      </c>
    </row>
    <row r="8">
      <c r="A8" s="95" t="n"/>
      <c r="B8" s="45" t="n"/>
      <c r="C8" s="90" t="n"/>
      <c r="D8" s="145">
        <f>D7+C8</f>
        <v/>
      </c>
      <c r="E8" s="244" t="n"/>
      <c r="F8" s="90" t="n"/>
      <c r="G8" s="90" t="n"/>
      <c r="H8" s="90" t="n"/>
      <c r="I8" s="90" t="n"/>
      <c r="J8" s="90" t="n"/>
      <c r="K8" s="90" t="n"/>
      <c r="L8" s="90" t="n"/>
      <c r="M8" s="90" t="n"/>
      <c r="N8" s="90" t="n"/>
      <c r="O8" s="90" t="n"/>
      <c r="P8" s="90" t="n"/>
      <c r="Q8" s="244" t="n"/>
      <c r="R8" s="145">
        <f>IF(C8=0,0,C8-SUM(F8:P8))</f>
        <v/>
      </c>
    </row>
    <row r="9">
      <c r="A9" s="95" t="n"/>
      <c r="B9" s="45" t="n"/>
      <c r="C9" s="90" t="n"/>
      <c r="D9" s="145">
        <f>D8+C9</f>
        <v/>
      </c>
      <c r="E9" s="244" t="n"/>
      <c r="F9" s="90" t="n"/>
      <c r="G9" s="90" t="n"/>
      <c r="H9" s="90" t="n"/>
      <c r="I9" s="90" t="n"/>
      <c r="J9" s="90" t="n"/>
      <c r="K9" s="90" t="n"/>
      <c r="L9" s="90" t="n"/>
      <c r="M9" s="90" t="n"/>
      <c r="N9" s="90" t="n"/>
      <c r="O9" s="90" t="n"/>
      <c r="P9" s="90" t="n"/>
      <c r="Q9" s="244" t="n"/>
      <c r="R9" s="145">
        <f>IF(C9=0,0,C9-SUM(F9:P9))</f>
        <v/>
      </c>
    </row>
    <row r="10">
      <c r="A10" s="95" t="n"/>
      <c r="B10" s="45" t="n"/>
      <c r="C10" s="90" t="n"/>
      <c r="D10" s="145">
        <f>D9+C10</f>
        <v/>
      </c>
      <c r="E10" s="244" t="n"/>
      <c r="F10" s="90" t="n"/>
      <c r="G10" s="90" t="n"/>
      <c r="H10" s="90" t="n"/>
      <c r="I10" s="90" t="n"/>
      <c r="J10" s="90" t="n"/>
      <c r="K10" s="90" t="n"/>
      <c r="L10" s="90" t="n"/>
      <c r="M10" s="90" t="n"/>
      <c r="N10" s="90" t="n"/>
      <c r="O10" s="90" t="n"/>
      <c r="P10" s="90" t="n"/>
      <c r="Q10" s="244" t="n"/>
      <c r="R10" s="145">
        <f>IF(C10=0,0,C10-SUM(F10:P10))</f>
        <v/>
      </c>
    </row>
    <row r="11">
      <c r="A11" s="95" t="n"/>
      <c r="B11" s="45" t="n"/>
      <c r="C11" s="90" t="n"/>
      <c r="D11" s="145">
        <f>D10+C11</f>
        <v/>
      </c>
      <c r="E11" s="244" t="n"/>
      <c r="F11" s="90" t="n"/>
      <c r="G11" s="90" t="n"/>
      <c r="H11" s="90" t="n"/>
      <c r="I11" s="90" t="n"/>
      <c r="J11" s="90" t="n"/>
      <c r="K11" s="90" t="n"/>
      <c r="L11" s="90" t="n"/>
      <c r="M11" s="90" t="n"/>
      <c r="N11" s="90" t="n"/>
      <c r="O11" s="90" t="n"/>
      <c r="P11" s="90" t="n"/>
      <c r="Q11" s="244" t="n"/>
      <c r="R11" s="145">
        <f>IF(C11=0,0,C11-SUM(F11:P11))</f>
        <v/>
      </c>
    </row>
    <row r="12">
      <c r="A12" s="95" t="n"/>
      <c r="B12" s="45" t="n"/>
      <c r="C12" s="90" t="n"/>
      <c r="D12" s="145">
        <f>D11+C12</f>
        <v/>
      </c>
      <c r="E12" s="244" t="n"/>
      <c r="F12" s="90" t="n"/>
      <c r="G12" s="90" t="n"/>
      <c r="H12" s="90" t="n"/>
      <c r="I12" s="90" t="n"/>
      <c r="J12" s="90" t="n"/>
      <c r="K12" s="90" t="n"/>
      <c r="L12" s="90" t="n"/>
      <c r="M12" s="90" t="n"/>
      <c r="N12" s="90" t="n"/>
      <c r="O12" s="90" t="n"/>
      <c r="P12" s="90" t="n"/>
      <c r="Q12" s="244" t="n"/>
      <c r="R12" s="145">
        <f>IF(C12=0,0,C12-SUM(F12:P12))</f>
        <v/>
      </c>
    </row>
    <row r="13">
      <c r="A13" s="95" t="n"/>
      <c r="B13" s="45" t="n"/>
      <c r="C13" s="90" t="n"/>
      <c r="D13" s="145">
        <f>D12+C13</f>
        <v/>
      </c>
      <c r="E13" s="244" t="n"/>
      <c r="F13" s="90" t="n"/>
      <c r="G13" s="90" t="n"/>
      <c r="H13" s="90" t="n"/>
      <c r="I13" s="90" t="n"/>
      <c r="J13" s="90" t="n"/>
      <c r="K13" s="90" t="n"/>
      <c r="L13" s="90" t="n"/>
      <c r="M13" s="90" t="n"/>
      <c r="N13" s="90" t="n"/>
      <c r="O13" s="90" t="n"/>
      <c r="P13" s="90" t="n"/>
      <c r="Q13" s="244" t="n"/>
      <c r="R13" s="145">
        <f>IF(C13=0,0,C13-SUM(F13:P13))</f>
        <v/>
      </c>
    </row>
    <row r="14">
      <c r="A14" s="95" t="n"/>
      <c r="B14" s="45" t="n"/>
      <c r="C14" s="90" t="n"/>
      <c r="D14" s="145">
        <f>D13+C14</f>
        <v/>
      </c>
      <c r="E14" s="244" t="n"/>
      <c r="F14" s="90" t="n"/>
      <c r="G14" s="90" t="n"/>
      <c r="H14" s="90" t="n"/>
      <c r="I14" s="90" t="n"/>
      <c r="J14" s="90" t="n"/>
      <c r="K14" s="90" t="n"/>
      <c r="L14" s="90" t="n"/>
      <c r="M14" s="90" t="n"/>
      <c r="N14" s="90" t="n"/>
      <c r="O14" s="90" t="n"/>
      <c r="P14" s="90" t="n"/>
      <c r="Q14" s="244" t="n"/>
      <c r="R14" s="145">
        <f>IF(C14=0,0,C14-SUM(F14:P14))</f>
        <v/>
      </c>
    </row>
    <row r="15">
      <c r="A15" s="95" t="n"/>
      <c r="B15" s="45" t="n"/>
      <c r="C15" s="90" t="n"/>
      <c r="D15" s="145">
        <f>D14+C15</f>
        <v/>
      </c>
      <c r="E15" s="244" t="n"/>
      <c r="F15" s="90" t="n"/>
      <c r="G15" s="90" t="n"/>
      <c r="H15" s="90" t="n"/>
      <c r="I15" s="90" t="n"/>
      <c r="J15" s="90" t="n"/>
      <c r="K15" s="90" t="n"/>
      <c r="L15" s="90" t="n"/>
      <c r="M15" s="90" t="n"/>
      <c r="N15" s="90" t="n"/>
      <c r="O15" s="90" t="n"/>
      <c r="P15" s="90" t="n"/>
      <c r="Q15" s="244" t="n"/>
      <c r="R15" s="145">
        <f>IF(C15=0,0,C15-SUM(F15:P15))</f>
        <v/>
      </c>
    </row>
    <row r="16">
      <c r="A16" s="95" t="n"/>
      <c r="B16" s="45" t="n"/>
      <c r="C16" s="90" t="n"/>
      <c r="D16" s="145">
        <f>D15+C16</f>
        <v/>
      </c>
      <c r="E16" s="244" t="n"/>
      <c r="F16" s="90" t="n"/>
      <c r="G16" s="90" t="n"/>
      <c r="H16" s="90" t="n"/>
      <c r="I16" s="90" t="n"/>
      <c r="J16" s="90" t="n"/>
      <c r="K16" s="90" t="n"/>
      <c r="L16" s="90" t="n"/>
      <c r="M16" s="90" t="n"/>
      <c r="N16" s="90" t="n"/>
      <c r="O16" s="90" t="n"/>
      <c r="P16" s="90" t="n"/>
      <c r="Q16" s="244" t="n"/>
      <c r="R16" s="145">
        <f>IF(C16=0,0,C16-SUM(F16:P16))</f>
        <v/>
      </c>
    </row>
    <row r="17">
      <c r="A17" s="95" t="n"/>
      <c r="B17" s="45" t="n"/>
      <c r="C17" s="90" t="n"/>
      <c r="D17" s="145">
        <f>D16+C17</f>
        <v/>
      </c>
      <c r="E17" s="244" t="n"/>
      <c r="F17" s="90" t="n"/>
      <c r="G17" s="90" t="n"/>
      <c r="H17" s="90" t="n"/>
      <c r="I17" s="90" t="n"/>
      <c r="J17" s="90" t="n"/>
      <c r="K17" s="90" t="n"/>
      <c r="L17" s="90" t="n"/>
      <c r="M17" s="90" t="n"/>
      <c r="N17" s="90" t="n"/>
      <c r="O17" s="90" t="n"/>
      <c r="P17" s="90" t="n"/>
      <c r="Q17" s="244" t="n"/>
      <c r="R17" s="145">
        <f>IF(C17=0,0,C17-SUM(F17:P17))</f>
        <v/>
      </c>
    </row>
    <row r="18">
      <c r="A18" s="95" t="n"/>
      <c r="B18" s="45" t="n"/>
      <c r="C18" s="90" t="n"/>
      <c r="D18" s="145">
        <f>D17+C18</f>
        <v/>
      </c>
      <c r="E18" s="244" t="n"/>
      <c r="F18" s="90" t="n"/>
      <c r="G18" s="90" t="n"/>
      <c r="H18" s="90" t="n"/>
      <c r="I18" s="90" t="n"/>
      <c r="J18" s="90" t="n"/>
      <c r="K18" s="90" t="n"/>
      <c r="L18" s="90" t="n"/>
      <c r="M18" s="90" t="n"/>
      <c r="N18" s="90" t="n"/>
      <c r="O18" s="90" t="n"/>
      <c r="P18" s="90" t="n"/>
      <c r="Q18" s="244" t="n"/>
      <c r="R18" s="145">
        <f>IF(C18=0,0,C18-SUM(F18:P18))</f>
        <v/>
      </c>
    </row>
    <row r="19">
      <c r="A19" s="95" t="n"/>
      <c r="B19" s="45" t="n"/>
      <c r="C19" s="90" t="n"/>
      <c r="D19" s="145">
        <f>D18+C19</f>
        <v/>
      </c>
      <c r="E19" s="244" t="n"/>
      <c r="F19" s="90" t="n"/>
      <c r="G19" s="90" t="n"/>
      <c r="H19" s="90" t="n"/>
      <c r="I19" s="90" t="n"/>
      <c r="J19" s="90" t="n"/>
      <c r="K19" s="90" t="n"/>
      <c r="L19" s="90" t="n"/>
      <c r="M19" s="90" t="n"/>
      <c r="N19" s="90" t="n"/>
      <c r="O19" s="90" t="n"/>
      <c r="P19" s="90" t="n"/>
      <c r="Q19" s="244" t="n"/>
      <c r="R19" s="145">
        <f>IF(C19=0,0,C19-SUM(F19:P19))</f>
        <v/>
      </c>
    </row>
    <row r="20">
      <c r="A20" s="95" t="n"/>
      <c r="B20" s="45" t="n"/>
      <c r="C20" s="90" t="n"/>
      <c r="D20" s="145">
        <f>D19+C20</f>
        <v/>
      </c>
      <c r="E20" s="244" t="n"/>
      <c r="F20" s="90" t="n"/>
      <c r="G20" s="90" t="n"/>
      <c r="H20" s="90" t="n"/>
      <c r="I20" s="90" t="n"/>
      <c r="J20" s="90" t="n"/>
      <c r="K20" s="90" t="n"/>
      <c r="L20" s="90" t="n"/>
      <c r="M20" s="90" t="n"/>
      <c r="N20" s="90" t="n"/>
      <c r="O20" s="90" t="n"/>
      <c r="P20" s="90" t="n"/>
      <c r="Q20" s="244" t="n"/>
      <c r="R20" s="145">
        <f>IF(C20=0,0,C20-SUM(F20:P20))</f>
        <v/>
      </c>
    </row>
    <row r="21">
      <c r="A21" s="95" t="n"/>
      <c r="B21" s="45" t="n"/>
      <c r="C21" s="90" t="n"/>
      <c r="D21" s="145">
        <f>D20+C21</f>
        <v/>
      </c>
      <c r="E21" s="244" t="n"/>
      <c r="F21" s="90" t="n"/>
      <c r="G21" s="90" t="n"/>
      <c r="H21" s="90" t="n"/>
      <c r="I21" s="90" t="n"/>
      <c r="J21" s="90" t="n"/>
      <c r="K21" s="90" t="n"/>
      <c r="L21" s="90" t="n"/>
      <c r="M21" s="90" t="n"/>
      <c r="N21" s="90" t="n"/>
      <c r="O21" s="90" t="n"/>
      <c r="P21" s="90" t="n"/>
      <c r="Q21" s="244" t="n"/>
      <c r="R21" s="145">
        <f>IF(C21=0,0,C21-SUM(F21:P21))</f>
        <v/>
      </c>
    </row>
    <row r="22">
      <c r="A22" s="95" t="n"/>
      <c r="B22" s="45" t="n"/>
      <c r="C22" s="90" t="n"/>
      <c r="D22" s="145">
        <f>D21+C22</f>
        <v/>
      </c>
      <c r="E22" s="244" t="n"/>
      <c r="F22" s="90" t="n"/>
      <c r="G22" s="90" t="n"/>
      <c r="H22" s="90" t="n"/>
      <c r="I22" s="90" t="n"/>
      <c r="J22" s="90" t="n"/>
      <c r="K22" s="90" t="n"/>
      <c r="L22" s="90" t="n"/>
      <c r="M22" s="90" t="n"/>
      <c r="N22" s="90" t="n"/>
      <c r="O22" s="90" t="n"/>
      <c r="P22" s="90" t="n"/>
      <c r="Q22" s="244" t="n"/>
      <c r="R22" s="145">
        <f>IF(C22=0,0,C22-SUM(F22:P22))</f>
        <v/>
      </c>
    </row>
    <row r="23">
      <c r="A23" s="95" t="n"/>
      <c r="B23" s="45" t="n"/>
      <c r="C23" s="90" t="n"/>
      <c r="D23" s="145">
        <f>D22+C23</f>
        <v/>
      </c>
      <c r="E23" s="244" t="n"/>
      <c r="F23" s="90" t="n"/>
      <c r="G23" s="90" t="n"/>
      <c r="H23" s="90" t="n"/>
      <c r="I23" s="90" t="n"/>
      <c r="J23" s="90" t="n"/>
      <c r="K23" s="90" t="n"/>
      <c r="L23" s="90" t="n"/>
      <c r="M23" s="90" t="n"/>
      <c r="N23" s="90" t="n"/>
      <c r="O23" s="90" t="n"/>
      <c r="P23" s="90" t="n"/>
      <c r="Q23" s="244" t="n"/>
      <c r="R23" s="145">
        <f>IF(C23=0,0,C23-SUM(F23:P23))</f>
        <v/>
      </c>
    </row>
    <row r="24">
      <c r="A24" s="95" t="n"/>
      <c r="B24" s="45" t="n"/>
      <c r="C24" s="90" t="n"/>
      <c r="D24" s="145">
        <f>D23+C24</f>
        <v/>
      </c>
      <c r="E24" s="244" t="n"/>
      <c r="F24" s="90" t="n"/>
      <c r="G24" s="90" t="n"/>
      <c r="H24" s="90" t="n"/>
      <c r="I24" s="90" t="n"/>
      <c r="J24" s="90" t="n"/>
      <c r="K24" s="90" t="n"/>
      <c r="L24" s="90" t="n"/>
      <c r="M24" s="90" t="n"/>
      <c r="N24" s="90" t="n"/>
      <c r="O24" s="90" t="n"/>
      <c r="P24" s="90" t="n"/>
      <c r="Q24" s="244" t="n"/>
      <c r="R24" s="145">
        <f>IF(C24=0,0,C24-SUM(F24:P24))</f>
        <v/>
      </c>
    </row>
    <row r="25">
      <c r="A25" s="95" t="n"/>
      <c r="B25" s="45" t="n"/>
      <c r="C25" s="90" t="n"/>
      <c r="D25" s="145">
        <f>D24+C25</f>
        <v/>
      </c>
      <c r="E25" s="244" t="n"/>
      <c r="F25" s="90" t="n"/>
      <c r="G25" s="90" t="n"/>
      <c r="H25" s="90" t="n"/>
      <c r="I25" s="90" t="n"/>
      <c r="J25" s="90" t="n"/>
      <c r="K25" s="90" t="n"/>
      <c r="L25" s="90" t="n"/>
      <c r="M25" s="90" t="n"/>
      <c r="N25" s="90" t="n"/>
      <c r="O25" s="90" t="n"/>
      <c r="P25" s="90" t="n"/>
      <c r="Q25" s="244" t="n"/>
      <c r="R25" s="145">
        <f>IF(C25=0,0,C25-SUM(F25:P25))</f>
        <v/>
      </c>
    </row>
    <row r="26">
      <c r="A26" s="95" t="n"/>
      <c r="B26" s="45" t="n"/>
      <c r="C26" s="90" t="n"/>
      <c r="D26" s="145">
        <f>D25+C26</f>
        <v/>
      </c>
      <c r="E26" s="244" t="n"/>
      <c r="F26" s="90" t="n"/>
      <c r="G26" s="90" t="n"/>
      <c r="H26" s="90" t="n"/>
      <c r="I26" s="90" t="n"/>
      <c r="J26" s="90" t="n"/>
      <c r="K26" s="90" t="n"/>
      <c r="L26" s="90" t="n"/>
      <c r="M26" s="90" t="n"/>
      <c r="N26" s="90" t="n"/>
      <c r="O26" s="90" t="n"/>
      <c r="P26" s="90" t="n"/>
      <c r="Q26" s="244" t="n"/>
      <c r="R26" s="145">
        <f>IF(C26=0,0,C26-SUM(F26:P26))</f>
        <v/>
      </c>
    </row>
    <row r="27">
      <c r="A27" s="95" t="n"/>
      <c r="B27" s="45" t="n"/>
      <c r="C27" s="90" t="n"/>
      <c r="D27" s="145">
        <f>D26+C27</f>
        <v/>
      </c>
      <c r="E27" s="244" t="n"/>
      <c r="F27" s="90" t="n"/>
      <c r="G27" s="90" t="n"/>
      <c r="H27" s="90" t="n"/>
      <c r="I27" s="90" t="n"/>
      <c r="J27" s="90" t="n"/>
      <c r="K27" s="90" t="n"/>
      <c r="L27" s="90" t="n"/>
      <c r="M27" s="90" t="n"/>
      <c r="N27" s="90" t="n"/>
      <c r="O27" s="90" t="n"/>
      <c r="P27" s="90" t="n"/>
      <c r="Q27" s="244" t="n"/>
      <c r="R27" s="145">
        <f>IF(C27=0,0,C27-SUM(F27:P27))</f>
        <v/>
      </c>
    </row>
    <row r="28">
      <c r="A28" s="95" t="n"/>
      <c r="B28" s="45" t="n"/>
      <c r="C28" s="90" t="n"/>
      <c r="D28" s="145">
        <f>D27+C28</f>
        <v/>
      </c>
      <c r="E28" s="244" t="n"/>
      <c r="F28" s="90" t="n"/>
      <c r="G28" s="90" t="n"/>
      <c r="H28" s="90" t="n"/>
      <c r="I28" s="90" t="n"/>
      <c r="J28" s="90" t="n"/>
      <c r="K28" s="90" t="n"/>
      <c r="L28" s="90" t="n"/>
      <c r="M28" s="90" t="n"/>
      <c r="N28" s="90" t="n"/>
      <c r="O28" s="90" t="n"/>
      <c r="P28" s="90" t="n"/>
      <c r="Q28" s="244" t="n"/>
      <c r="R28" s="145">
        <f>IF(C28=0,0,C28-SUM(F28:P28))</f>
        <v/>
      </c>
    </row>
    <row r="29">
      <c r="A29" s="95" t="n"/>
      <c r="B29" s="45" t="n"/>
      <c r="C29" s="90" t="n"/>
      <c r="D29" s="145">
        <f>D28+C29</f>
        <v/>
      </c>
      <c r="E29" s="244" t="n"/>
      <c r="F29" s="90" t="n"/>
      <c r="G29" s="90" t="n"/>
      <c r="H29" s="90" t="n"/>
      <c r="I29" s="90" t="n"/>
      <c r="J29" s="90" t="n"/>
      <c r="K29" s="90" t="n"/>
      <c r="L29" s="90" t="n"/>
      <c r="M29" s="90" t="n"/>
      <c r="N29" s="90" t="n"/>
      <c r="O29" s="90" t="n"/>
      <c r="P29" s="90" t="n"/>
      <c r="Q29" s="244" t="n"/>
      <c r="R29" s="145">
        <f>IF(C29=0,0,C29-SUM(F29:P29))</f>
        <v/>
      </c>
    </row>
    <row r="30">
      <c r="A30" s="95" t="n"/>
      <c r="B30" s="45" t="n"/>
      <c r="C30" s="90" t="n"/>
      <c r="D30" s="145">
        <f>D29+C30</f>
        <v/>
      </c>
      <c r="E30" s="244" t="n"/>
      <c r="F30" s="90" t="n"/>
      <c r="G30" s="90" t="n"/>
      <c r="H30" s="90" t="n"/>
      <c r="I30" s="90" t="n"/>
      <c r="J30" s="90" t="n"/>
      <c r="K30" s="90" t="n"/>
      <c r="L30" s="90" t="n"/>
      <c r="M30" s="90" t="n"/>
      <c r="N30" s="90" t="n"/>
      <c r="O30" s="90" t="n"/>
      <c r="P30" s="90" t="n"/>
      <c r="Q30" s="244" t="n"/>
      <c r="R30" s="145">
        <f>IF(C30=0,0,C30-SUM(F30:P30))</f>
        <v/>
      </c>
    </row>
    <row r="31">
      <c r="A31" s="95" t="n"/>
      <c r="B31" s="45" t="n"/>
      <c r="C31" s="90" t="n"/>
      <c r="D31" s="145">
        <f>D30+C31</f>
        <v/>
      </c>
      <c r="E31" s="244" t="n"/>
      <c r="F31" s="90" t="n"/>
      <c r="G31" s="90" t="n"/>
      <c r="H31" s="90" t="n"/>
      <c r="I31" s="90" t="n"/>
      <c r="J31" s="90" t="n"/>
      <c r="K31" s="90" t="n"/>
      <c r="L31" s="90" t="n"/>
      <c r="M31" s="90" t="n"/>
      <c r="N31" s="90" t="n"/>
      <c r="O31" s="90" t="n"/>
      <c r="P31" s="90" t="n"/>
      <c r="Q31" s="244" t="n"/>
      <c r="R31" s="145">
        <f>IF(C31=0,0,C31-SUM(F31:P31))</f>
        <v/>
      </c>
    </row>
    <row r="32">
      <c r="A32" s="95" t="n"/>
      <c r="B32" s="45" t="n"/>
      <c r="C32" s="90" t="n"/>
      <c r="D32" s="145">
        <f>D31+C32</f>
        <v/>
      </c>
      <c r="E32" s="244" t="n"/>
      <c r="F32" s="90" t="n"/>
      <c r="G32" s="90" t="n"/>
      <c r="H32" s="90" t="n"/>
      <c r="I32" s="90" t="n"/>
      <c r="J32" s="90" t="n"/>
      <c r="K32" s="90" t="n"/>
      <c r="L32" s="90" t="n"/>
      <c r="M32" s="90" t="n"/>
      <c r="N32" s="90" t="n"/>
      <c r="O32" s="90" t="n"/>
      <c r="P32" s="90" t="n"/>
      <c r="Q32" s="244" t="n"/>
      <c r="R32" s="145">
        <f>IF(C32=0,0,C32-SUM(F32:P32))</f>
        <v/>
      </c>
    </row>
    <row r="33">
      <c r="A33" s="95" t="n"/>
      <c r="B33" s="45" t="n"/>
      <c r="C33" s="90" t="n"/>
      <c r="D33" s="145">
        <f>D32+C33</f>
        <v/>
      </c>
      <c r="E33" s="244" t="n"/>
      <c r="F33" s="90" t="n"/>
      <c r="G33" s="90" t="n"/>
      <c r="H33" s="90" t="n"/>
      <c r="I33" s="90" t="n"/>
      <c r="J33" s="90" t="n"/>
      <c r="K33" s="90" t="n"/>
      <c r="L33" s="90" t="n"/>
      <c r="M33" s="90" t="n"/>
      <c r="N33" s="90" t="n"/>
      <c r="O33" s="90" t="n"/>
      <c r="P33" s="90" t="n"/>
      <c r="Q33" s="244" t="n"/>
      <c r="R33" s="145">
        <f>IF(C33=0,0,C33-SUM(F33:P33))</f>
        <v/>
      </c>
    </row>
    <row r="34">
      <c r="A34" s="95" t="n"/>
      <c r="B34" s="45" t="n"/>
      <c r="C34" s="90" t="n"/>
      <c r="D34" s="145">
        <f>D33+C34</f>
        <v/>
      </c>
      <c r="E34" s="244" t="n"/>
      <c r="F34" s="90" t="n"/>
      <c r="G34" s="90" t="n"/>
      <c r="H34" s="90" t="n"/>
      <c r="I34" s="90" t="n"/>
      <c r="J34" s="90" t="n"/>
      <c r="K34" s="90" t="n"/>
      <c r="L34" s="90" t="n"/>
      <c r="M34" s="90" t="n"/>
      <c r="N34" s="90" t="n"/>
      <c r="O34" s="90" t="n"/>
      <c r="P34" s="90" t="n"/>
      <c r="Q34" s="244" t="n"/>
      <c r="R34" s="145">
        <f>IF(C34=0,0,C34-SUM(F34:P34))</f>
        <v/>
      </c>
    </row>
    <row r="35">
      <c r="A35" s="95" t="n"/>
      <c r="B35" s="45" t="n"/>
      <c r="C35" s="90" t="n"/>
      <c r="D35" s="145">
        <f>D34+C35</f>
        <v/>
      </c>
      <c r="E35" s="244" t="n"/>
      <c r="F35" s="90" t="n"/>
      <c r="G35" s="90" t="n"/>
      <c r="H35" s="90" t="n"/>
      <c r="I35" s="90" t="n"/>
      <c r="J35" s="90" t="n"/>
      <c r="K35" s="90" t="n"/>
      <c r="L35" s="90" t="n"/>
      <c r="M35" s="90" t="n"/>
      <c r="N35" s="90" t="n"/>
      <c r="O35" s="90" t="n"/>
      <c r="P35" s="90" t="n"/>
      <c r="Q35" s="244" t="n"/>
      <c r="R35" s="145">
        <f>IF(C35=0,0,C35-SUM(F35:P35))</f>
        <v/>
      </c>
    </row>
    <row r="36">
      <c r="A36" s="95" t="n"/>
      <c r="B36" s="45" t="n"/>
      <c r="C36" s="90" t="n"/>
      <c r="D36" s="145">
        <f>D35+C36</f>
        <v/>
      </c>
      <c r="E36" s="244" t="n"/>
      <c r="F36" s="90" t="n"/>
      <c r="G36" s="90" t="n"/>
      <c r="H36" s="90" t="n"/>
      <c r="I36" s="90" t="n"/>
      <c r="J36" s="90" t="n"/>
      <c r="K36" s="90" t="n"/>
      <c r="L36" s="90" t="n"/>
      <c r="M36" s="90" t="n"/>
      <c r="N36" s="90" t="n"/>
      <c r="O36" s="90" t="n"/>
      <c r="P36" s="90" t="n"/>
      <c r="Q36" s="244" t="n"/>
      <c r="R36" s="145">
        <f>IF(C36=0,0,C36-SUM(F36:P36))</f>
        <v/>
      </c>
    </row>
    <row r="37">
      <c r="A37" s="95" t="n"/>
      <c r="B37" s="45" t="n"/>
      <c r="C37" s="90" t="n"/>
      <c r="D37" s="145">
        <f>D36+C37</f>
        <v/>
      </c>
      <c r="E37" s="244" t="n"/>
      <c r="F37" s="90" t="n"/>
      <c r="G37" s="90" t="n"/>
      <c r="H37" s="90" t="n"/>
      <c r="I37" s="90" t="n"/>
      <c r="J37" s="90" t="n"/>
      <c r="K37" s="90" t="n"/>
      <c r="L37" s="90" t="n"/>
      <c r="M37" s="90" t="n"/>
      <c r="N37" s="90" t="n"/>
      <c r="O37" s="90" t="n"/>
      <c r="P37" s="90" t="n"/>
      <c r="Q37" s="244" t="n"/>
      <c r="R37" s="145">
        <f>IF(C37=0,0,C37-SUM(F37:P37))</f>
        <v/>
      </c>
    </row>
    <row r="38">
      <c r="A38" s="95" t="n"/>
      <c r="B38" s="45" t="n"/>
      <c r="C38" s="90" t="n"/>
      <c r="D38" s="145">
        <f>D37+C38</f>
        <v/>
      </c>
      <c r="E38" s="244" t="n"/>
      <c r="F38" s="90" t="n"/>
      <c r="G38" s="90" t="n"/>
      <c r="H38" s="90" t="n"/>
      <c r="I38" s="90" t="n"/>
      <c r="J38" s="90" t="n"/>
      <c r="K38" s="90" t="n"/>
      <c r="L38" s="90" t="n"/>
      <c r="M38" s="90" t="n"/>
      <c r="N38" s="90" t="n"/>
      <c r="O38" s="90" t="n"/>
      <c r="P38" s="90" t="n"/>
      <c r="Q38" s="244" t="n"/>
      <c r="R38" s="145">
        <f>IF(C38=0,0,C38-SUM(F38:P38))</f>
        <v/>
      </c>
    </row>
    <row r="39">
      <c r="A39" s="95" t="n"/>
      <c r="B39" s="45" t="n"/>
      <c r="C39" s="90" t="n"/>
      <c r="D39" s="145">
        <f>D38+C39</f>
        <v/>
      </c>
      <c r="E39" s="244" t="n"/>
      <c r="F39" s="90" t="n"/>
      <c r="G39" s="90" t="n"/>
      <c r="H39" s="90" t="n"/>
      <c r="I39" s="90" t="n"/>
      <c r="J39" s="90" t="n"/>
      <c r="K39" s="90" t="n"/>
      <c r="L39" s="90" t="n"/>
      <c r="M39" s="90" t="n"/>
      <c r="N39" s="90" t="n"/>
      <c r="O39" s="90" t="n"/>
      <c r="P39" s="90" t="n"/>
      <c r="Q39" s="244" t="n"/>
      <c r="R39" s="145">
        <f>IF(C39=0,0,C39-SUM(F39:P39))</f>
        <v/>
      </c>
    </row>
    <row r="40">
      <c r="A40" s="95" t="n"/>
      <c r="B40" s="45" t="n"/>
      <c r="C40" s="90" t="n"/>
      <c r="D40" s="145">
        <f>D39+C40</f>
        <v/>
      </c>
      <c r="E40" s="244" t="n"/>
      <c r="F40" s="90" t="n"/>
      <c r="G40" s="90" t="n"/>
      <c r="H40" s="90" t="n"/>
      <c r="I40" s="90" t="n"/>
      <c r="J40" s="90" t="n"/>
      <c r="K40" s="90" t="n"/>
      <c r="L40" s="90" t="n"/>
      <c r="M40" s="90" t="n"/>
      <c r="N40" s="90" t="n"/>
      <c r="O40" s="90" t="n"/>
      <c r="P40" s="90" t="n"/>
      <c r="Q40" s="244" t="n"/>
      <c r="R40" s="145">
        <f>IF(C40=0,0,C40-SUM(F40:P40))</f>
        <v/>
      </c>
    </row>
    <row r="41">
      <c r="A41" s="95" t="n"/>
      <c r="B41" s="45" t="n"/>
      <c r="C41" s="90" t="n"/>
      <c r="D41" s="145">
        <f>D40+C41</f>
        <v/>
      </c>
      <c r="E41" s="244" t="n"/>
      <c r="F41" s="90" t="n"/>
      <c r="G41" s="90" t="n"/>
      <c r="H41" s="90" t="n"/>
      <c r="I41" s="90" t="n"/>
      <c r="J41" s="90" t="n"/>
      <c r="K41" s="90" t="n"/>
      <c r="L41" s="90" t="n"/>
      <c r="M41" s="90" t="n"/>
      <c r="N41" s="90" t="n"/>
      <c r="O41" s="90" t="n"/>
      <c r="P41" s="90" t="n"/>
      <c r="Q41" s="244" t="n"/>
      <c r="R41" s="145">
        <f>IF(C41=0,0,C41-SUM(F41:P41))</f>
        <v/>
      </c>
    </row>
    <row r="42">
      <c r="A42" s="95" t="n"/>
      <c r="B42" s="45" t="n"/>
      <c r="C42" s="90" t="n"/>
      <c r="D42" s="145">
        <f>D41+C42</f>
        <v/>
      </c>
      <c r="E42" s="244" t="n"/>
      <c r="F42" s="90" t="n"/>
      <c r="G42" s="90" t="n"/>
      <c r="H42" s="90" t="n"/>
      <c r="I42" s="90" t="n"/>
      <c r="J42" s="90" t="n"/>
      <c r="K42" s="90" t="n"/>
      <c r="L42" s="90" t="n"/>
      <c r="M42" s="90" t="n"/>
      <c r="N42" s="90" t="n"/>
      <c r="O42" s="90" t="n"/>
      <c r="P42" s="90" t="n"/>
      <c r="Q42" s="244" t="n"/>
      <c r="R42" s="145">
        <f>IF(C42=0,0,C42-SUM(F42:P42))</f>
        <v/>
      </c>
    </row>
    <row r="43">
      <c r="A43" s="95" t="n"/>
      <c r="B43" s="45" t="n"/>
      <c r="C43" s="90" t="n"/>
      <c r="D43" s="145">
        <f>D42+C43</f>
        <v/>
      </c>
      <c r="E43" s="244" t="n"/>
      <c r="F43" s="90" t="n"/>
      <c r="G43" s="90" t="n"/>
      <c r="H43" s="90" t="n"/>
      <c r="I43" s="90" t="n"/>
      <c r="J43" s="90" t="n"/>
      <c r="K43" s="90" t="n"/>
      <c r="L43" s="90" t="n"/>
      <c r="M43" s="90" t="n"/>
      <c r="N43" s="90" t="n"/>
      <c r="O43" s="90" t="n"/>
      <c r="P43" s="90" t="n"/>
      <c r="Q43" s="244" t="n"/>
      <c r="R43" s="145">
        <f>IF(C43=0,0,C43-SUM(F43:P43))</f>
        <v/>
      </c>
    </row>
    <row r="44">
      <c r="A44" s="95" t="n"/>
      <c r="B44" s="45" t="n"/>
      <c r="C44" s="90" t="n"/>
      <c r="D44" s="145">
        <f>D43+C44</f>
        <v/>
      </c>
      <c r="E44" s="244" t="n"/>
      <c r="F44" s="90" t="n"/>
      <c r="G44" s="90" t="n"/>
      <c r="H44" s="90" t="n"/>
      <c r="I44" s="90" t="n"/>
      <c r="J44" s="90" t="n"/>
      <c r="K44" s="90" t="n"/>
      <c r="L44" s="90" t="n"/>
      <c r="M44" s="90" t="n"/>
      <c r="N44" s="90" t="n"/>
      <c r="O44" s="90" t="n"/>
      <c r="P44" s="90" t="n"/>
      <c r="Q44" s="244" t="n"/>
      <c r="R44" s="145">
        <f>IF(C44=0,0,C44-SUM(F44:P44))</f>
        <v/>
      </c>
    </row>
    <row r="45">
      <c r="A45" s="95" t="n"/>
      <c r="B45" s="45" t="n"/>
      <c r="C45" s="90" t="n"/>
      <c r="D45" s="145">
        <f>D44+C45</f>
        <v/>
      </c>
      <c r="E45" s="244" t="n"/>
      <c r="F45" s="90" t="n"/>
      <c r="G45" s="90" t="n"/>
      <c r="H45" s="90" t="n"/>
      <c r="I45" s="90" t="n"/>
      <c r="J45" s="90" t="n"/>
      <c r="K45" s="90" t="n"/>
      <c r="L45" s="90" t="n"/>
      <c r="M45" s="90" t="n"/>
      <c r="N45" s="90" t="n"/>
      <c r="O45" s="90" t="n"/>
      <c r="P45" s="90" t="n"/>
      <c r="Q45" s="244" t="n"/>
      <c r="R45" s="145">
        <f>IF(C45=0,0,C45-SUM(F45:P45))</f>
        <v/>
      </c>
    </row>
    <row r="46">
      <c r="A46" s="95" t="n"/>
      <c r="B46" s="45" t="n"/>
      <c r="C46" s="90" t="n"/>
      <c r="D46" s="145">
        <f>D45+C46</f>
        <v/>
      </c>
      <c r="E46" s="244" t="n"/>
      <c r="F46" s="90" t="n"/>
      <c r="G46" s="90" t="n"/>
      <c r="H46" s="90" t="n"/>
      <c r="I46" s="90" t="n"/>
      <c r="J46" s="90" t="n"/>
      <c r="K46" s="90" t="n"/>
      <c r="L46" s="90" t="n"/>
      <c r="M46" s="90" t="n"/>
      <c r="N46" s="90" t="n"/>
      <c r="O46" s="90" t="n"/>
      <c r="P46" s="90" t="n"/>
      <c r="Q46" s="244" t="n"/>
      <c r="R46" s="145">
        <f>IF(C46=0,0,C46-SUM(F46:P46))</f>
        <v/>
      </c>
    </row>
    <row r="47">
      <c r="A47" s="95" t="n"/>
      <c r="B47" s="45" t="n"/>
      <c r="C47" s="90" t="n"/>
      <c r="D47" s="145">
        <f>D46+C47</f>
        <v/>
      </c>
      <c r="E47" s="244" t="n"/>
      <c r="F47" s="90" t="n"/>
      <c r="G47" s="90" t="n"/>
      <c r="H47" s="90" t="n"/>
      <c r="I47" s="90" t="n"/>
      <c r="J47" s="90" t="n"/>
      <c r="K47" s="90" t="n"/>
      <c r="L47" s="90" t="n"/>
      <c r="M47" s="90" t="n"/>
      <c r="N47" s="90" t="n"/>
      <c r="O47" s="90" t="n"/>
      <c r="P47" s="90" t="n"/>
      <c r="Q47" s="244" t="n"/>
      <c r="R47" s="145">
        <f>IF(C47=0,0,C47-SUM(F47:P47))</f>
        <v/>
      </c>
    </row>
    <row r="48">
      <c r="A48" s="95" t="n"/>
      <c r="B48" s="45" t="n"/>
      <c r="C48" s="90" t="n"/>
      <c r="D48" s="145">
        <f>D47+C48</f>
        <v/>
      </c>
      <c r="E48" s="244" t="n"/>
      <c r="F48" s="90" t="n"/>
      <c r="G48" s="90" t="n"/>
      <c r="H48" s="90" t="n"/>
      <c r="I48" s="90" t="n"/>
      <c r="J48" s="90" t="n"/>
      <c r="K48" s="90" t="n"/>
      <c r="L48" s="90" t="n"/>
      <c r="M48" s="90" t="n"/>
      <c r="N48" s="90" t="n"/>
      <c r="O48" s="90" t="n"/>
      <c r="P48" s="90" t="n"/>
      <c r="Q48" s="244" t="n"/>
      <c r="R48" s="145">
        <f>IF(C48=0,0,C48-SUM(F48:P48))</f>
        <v/>
      </c>
    </row>
    <row r="49">
      <c r="A49" s="95" t="n"/>
      <c r="B49" s="45" t="n"/>
      <c r="C49" s="90" t="n"/>
      <c r="D49" s="145">
        <f>D48+C49</f>
        <v/>
      </c>
      <c r="E49" s="244" t="n"/>
      <c r="F49" s="90" t="n"/>
      <c r="G49" s="90" t="n"/>
      <c r="H49" s="90" t="n"/>
      <c r="I49" s="90" t="n"/>
      <c r="J49" s="90" t="n"/>
      <c r="K49" s="90" t="n"/>
      <c r="L49" s="90" t="n"/>
      <c r="M49" s="90" t="n"/>
      <c r="N49" s="90" t="n"/>
      <c r="O49" s="90" t="n"/>
      <c r="P49" s="90" t="n"/>
      <c r="Q49" s="244" t="n"/>
      <c r="R49" s="145">
        <f>IF(C49=0,0,C49-SUM(F49:P49))</f>
        <v/>
      </c>
    </row>
    <row r="50">
      <c r="A50" s="95" t="n"/>
      <c r="B50" s="45" t="n"/>
      <c r="C50" s="90" t="n"/>
      <c r="D50" s="145">
        <f>D49+C50</f>
        <v/>
      </c>
      <c r="E50" s="244" t="n"/>
      <c r="F50" s="90" t="n"/>
      <c r="G50" s="90" t="n"/>
      <c r="H50" s="90" t="n"/>
      <c r="I50" s="90" t="n"/>
      <c r="J50" s="90" t="n"/>
      <c r="K50" s="90" t="n"/>
      <c r="L50" s="90" t="n"/>
      <c r="M50" s="90" t="n"/>
      <c r="N50" s="90" t="n"/>
      <c r="O50" s="90" t="n"/>
      <c r="P50" s="90" t="n"/>
      <c r="Q50" s="244" t="n"/>
      <c r="R50" s="145">
        <f>IF(C50=0,0,C50-SUM(F50:P50))</f>
        <v/>
      </c>
    </row>
    <row r="51">
      <c r="A51" s="95" t="n"/>
      <c r="B51" s="45" t="n"/>
      <c r="C51" s="90" t="n"/>
      <c r="D51" s="145">
        <f>D50+C51</f>
        <v/>
      </c>
      <c r="E51" s="244" t="n"/>
      <c r="F51" s="90" t="n"/>
      <c r="G51" s="90" t="n"/>
      <c r="H51" s="90" t="n"/>
      <c r="I51" s="90" t="n"/>
      <c r="J51" s="90" t="n"/>
      <c r="K51" s="90" t="n"/>
      <c r="L51" s="90" t="n"/>
      <c r="M51" s="90" t="n"/>
      <c r="N51" s="90" t="n"/>
      <c r="O51" s="90" t="n"/>
      <c r="P51" s="90" t="n"/>
      <c r="Q51" s="244" t="n"/>
      <c r="R51" s="145">
        <f>IF(C51=0,0,C51-SUM(F51:P51))</f>
        <v/>
      </c>
    </row>
    <row r="52">
      <c r="A52" s="95" t="n"/>
      <c r="B52" s="45" t="n"/>
      <c r="C52" s="90" t="n"/>
      <c r="D52" s="145">
        <f>D51+C52</f>
        <v/>
      </c>
      <c r="E52" s="244" t="n"/>
      <c r="F52" s="90" t="n"/>
      <c r="G52" s="90" t="n"/>
      <c r="H52" s="90" t="n"/>
      <c r="I52" s="90" t="n"/>
      <c r="J52" s="90" t="n"/>
      <c r="K52" s="90" t="n"/>
      <c r="L52" s="90" t="n"/>
      <c r="M52" s="90" t="n"/>
      <c r="N52" s="90" t="n"/>
      <c r="O52" s="90" t="n"/>
      <c r="P52" s="90" t="n"/>
      <c r="Q52" s="244" t="n"/>
      <c r="R52" s="145">
        <f>IF(C52=0,0,C52-SUM(F52:P52))</f>
        <v/>
      </c>
    </row>
    <row r="53">
      <c r="A53" s="95" t="n"/>
      <c r="B53" s="45" t="n"/>
      <c r="C53" s="90" t="n"/>
      <c r="D53" s="145">
        <f>D52+C53</f>
        <v/>
      </c>
      <c r="E53" s="244" t="n"/>
      <c r="F53" s="90" t="n"/>
      <c r="G53" s="90" t="n"/>
      <c r="H53" s="90" t="n"/>
      <c r="I53" s="90" t="n"/>
      <c r="J53" s="90" t="n"/>
      <c r="K53" s="90" t="n"/>
      <c r="L53" s="90" t="n"/>
      <c r="M53" s="90" t="n"/>
      <c r="N53" s="90" t="n"/>
      <c r="O53" s="90" t="n"/>
      <c r="P53" s="90" t="n"/>
      <c r="Q53" s="244" t="n"/>
      <c r="R53" s="145">
        <f>IF(C53=0,0,C53-SUM(F53:P53))</f>
        <v/>
      </c>
    </row>
    <row r="54">
      <c r="A54" s="95" t="n"/>
      <c r="B54" s="45" t="n"/>
      <c r="C54" s="90" t="n"/>
      <c r="D54" s="145">
        <f>D53+C54</f>
        <v/>
      </c>
      <c r="E54" s="244" t="n"/>
      <c r="F54" s="90" t="n"/>
      <c r="G54" s="90" t="n"/>
      <c r="H54" s="90" t="n"/>
      <c r="I54" s="90" t="n"/>
      <c r="J54" s="90" t="n"/>
      <c r="K54" s="90" t="n"/>
      <c r="L54" s="90" t="n"/>
      <c r="M54" s="90" t="n"/>
      <c r="N54" s="90" t="n"/>
      <c r="O54" s="90" t="n"/>
      <c r="P54" s="90" t="n"/>
      <c r="Q54" s="244" t="n"/>
      <c r="R54" s="145">
        <f>IF(C54=0,0,C54-SUM(F54:P54))</f>
        <v/>
      </c>
    </row>
    <row r="55">
      <c r="A55" s="95" t="n"/>
      <c r="B55" s="45" t="n"/>
      <c r="C55" s="90" t="n"/>
      <c r="D55" s="145">
        <f>D54+C55</f>
        <v/>
      </c>
      <c r="E55" s="244" t="n"/>
      <c r="F55" s="90" t="n"/>
      <c r="G55" s="90" t="n"/>
      <c r="H55" s="90" t="n"/>
      <c r="I55" s="90" t="n"/>
      <c r="J55" s="90" t="n"/>
      <c r="K55" s="90" t="n"/>
      <c r="L55" s="90" t="n"/>
      <c r="M55" s="90" t="n"/>
      <c r="N55" s="90" t="n"/>
      <c r="O55" s="90" t="n"/>
      <c r="P55" s="90" t="n"/>
      <c r="Q55" s="244" t="n"/>
      <c r="R55" s="145">
        <f>IF(C55=0,0,C55-SUM(F55:P55))</f>
        <v/>
      </c>
    </row>
    <row r="56">
      <c r="A56" s="95" t="n"/>
      <c r="B56" s="45" t="n"/>
      <c r="C56" s="90" t="n"/>
      <c r="D56" s="145">
        <f>D55+C56</f>
        <v/>
      </c>
      <c r="E56" s="244" t="n"/>
      <c r="F56" s="90" t="n"/>
      <c r="G56" s="90" t="n"/>
      <c r="H56" s="90" t="n"/>
      <c r="I56" s="90" t="n"/>
      <c r="J56" s="90" t="n"/>
      <c r="K56" s="90" t="n"/>
      <c r="L56" s="90" t="n"/>
      <c r="M56" s="90" t="n"/>
      <c r="N56" s="90" t="n"/>
      <c r="O56" s="90" t="n"/>
      <c r="P56" s="90" t="n"/>
      <c r="Q56" s="244" t="n"/>
      <c r="R56" s="145">
        <f>IF(C56=0,0,C56-SUM(F56:P56))</f>
        <v/>
      </c>
    </row>
    <row r="57">
      <c r="A57" s="95" t="n"/>
      <c r="B57" s="45" t="n"/>
      <c r="C57" s="90" t="n"/>
      <c r="D57" s="145">
        <f>D56+C57</f>
        <v/>
      </c>
      <c r="E57" s="244" t="n"/>
      <c r="F57" s="90" t="n"/>
      <c r="G57" s="90" t="n"/>
      <c r="H57" s="90" t="n"/>
      <c r="I57" s="90" t="n"/>
      <c r="J57" s="90" t="n"/>
      <c r="K57" s="90" t="n"/>
      <c r="L57" s="90" t="n"/>
      <c r="M57" s="90" t="n"/>
      <c r="N57" s="90" t="n"/>
      <c r="O57" s="90" t="n"/>
      <c r="P57" s="90" t="n"/>
      <c r="Q57" s="244" t="n"/>
      <c r="R57" s="145">
        <f>IF(C57=0,0,C57-SUM(F57:P57))</f>
        <v/>
      </c>
    </row>
    <row r="58">
      <c r="A58" s="95" t="n"/>
      <c r="B58" s="45" t="n"/>
      <c r="C58" s="90" t="n"/>
      <c r="D58" s="145">
        <f>D57+C58</f>
        <v/>
      </c>
      <c r="E58" s="244" t="n"/>
      <c r="F58" s="90" t="n"/>
      <c r="G58" s="90" t="n"/>
      <c r="H58" s="90" t="n"/>
      <c r="I58" s="90" t="n"/>
      <c r="J58" s="90" t="n"/>
      <c r="K58" s="90" t="n"/>
      <c r="L58" s="90" t="n"/>
      <c r="M58" s="90" t="n"/>
      <c r="N58" s="90" t="n"/>
      <c r="O58" s="90" t="n"/>
      <c r="P58" s="90" t="n"/>
      <c r="Q58" s="244" t="n"/>
      <c r="R58" s="145">
        <f>IF(C58=0,0,C58-SUM(F58:P58))</f>
        <v/>
      </c>
    </row>
    <row r="59">
      <c r="A59" s="95" t="n"/>
      <c r="B59" s="45" t="n"/>
      <c r="C59" s="90" t="n"/>
      <c r="D59" s="145">
        <f>D58+C59</f>
        <v/>
      </c>
      <c r="E59" s="244" t="n"/>
      <c r="F59" s="90" t="n"/>
      <c r="G59" s="90" t="n"/>
      <c r="H59" s="90" t="n"/>
      <c r="I59" s="90" t="n"/>
      <c r="J59" s="90" t="n"/>
      <c r="K59" s="90" t="n"/>
      <c r="L59" s="90" t="n"/>
      <c r="M59" s="90" t="n"/>
      <c r="N59" s="90" t="n"/>
      <c r="O59" s="90" t="n"/>
      <c r="P59" s="90" t="n"/>
      <c r="Q59" s="244" t="n"/>
      <c r="R59" s="145">
        <f>IF(C59=0,0,C59-SUM(F59:P59))</f>
        <v/>
      </c>
    </row>
    <row r="60">
      <c r="A60" s="95" t="n"/>
      <c r="B60" s="45" t="n"/>
      <c r="C60" s="90" t="n"/>
      <c r="D60" s="145">
        <f>D59+C60</f>
        <v/>
      </c>
      <c r="E60" s="244" t="n"/>
      <c r="F60" s="90" t="n"/>
      <c r="G60" s="90" t="n"/>
      <c r="H60" s="90" t="n"/>
      <c r="I60" s="90" t="n"/>
      <c r="J60" s="90" t="n"/>
      <c r="K60" s="90" t="n"/>
      <c r="L60" s="90" t="n"/>
      <c r="M60" s="90" t="n"/>
      <c r="N60" s="90" t="n"/>
      <c r="O60" s="90" t="n"/>
      <c r="P60" s="90" t="n"/>
      <c r="Q60" s="244" t="n"/>
      <c r="R60" s="145">
        <f>IF(C60=0,0,C60-SUM(F60:P60))</f>
        <v/>
      </c>
    </row>
    <row r="61">
      <c r="A61" s="95" t="n"/>
      <c r="B61" s="45" t="n"/>
      <c r="C61" s="90" t="n"/>
      <c r="D61" s="145">
        <f>D60+C61</f>
        <v/>
      </c>
      <c r="E61" s="244" t="n"/>
      <c r="F61" s="90" t="n"/>
      <c r="G61" s="90" t="n"/>
      <c r="H61" s="90" t="n"/>
      <c r="I61" s="90" t="n"/>
      <c r="J61" s="90" t="n"/>
      <c r="K61" s="90" t="n"/>
      <c r="L61" s="90" t="n"/>
      <c r="M61" s="90" t="n"/>
      <c r="N61" s="90" t="n"/>
      <c r="O61" s="90" t="n"/>
      <c r="P61" s="90" t="n"/>
      <c r="Q61" s="244" t="n"/>
      <c r="R61" s="145">
        <f>IF(C61=0,0,C61-SUM(F61:P61))</f>
        <v/>
      </c>
    </row>
    <row r="62">
      <c r="A62" s="95" t="n"/>
      <c r="B62" s="45" t="n"/>
      <c r="C62" s="90" t="n"/>
      <c r="D62" s="145">
        <f>D61+C62</f>
        <v/>
      </c>
      <c r="E62" s="244" t="n"/>
      <c r="F62" s="90" t="n"/>
      <c r="G62" s="90" t="n"/>
      <c r="H62" s="90" t="n"/>
      <c r="I62" s="90" t="n"/>
      <c r="J62" s="90" t="n"/>
      <c r="K62" s="90" t="n"/>
      <c r="L62" s="90" t="n"/>
      <c r="M62" s="90" t="n"/>
      <c r="N62" s="90" t="n"/>
      <c r="O62" s="90" t="n"/>
      <c r="P62" s="90" t="n"/>
      <c r="Q62" s="244" t="n"/>
      <c r="R62" s="145">
        <f>IF(C62=0,0,C62-SUM(F62:P62))</f>
        <v/>
      </c>
    </row>
    <row r="63">
      <c r="A63" s="95" t="n"/>
      <c r="B63" s="45" t="n"/>
      <c r="C63" s="90" t="n"/>
      <c r="D63" s="145">
        <f>D62+C63</f>
        <v/>
      </c>
      <c r="E63" s="244" t="n"/>
      <c r="F63" s="90" t="n"/>
      <c r="G63" s="90" t="n"/>
      <c r="H63" s="90" t="n"/>
      <c r="I63" s="90" t="n"/>
      <c r="J63" s="90" t="n"/>
      <c r="K63" s="90" t="n"/>
      <c r="L63" s="90" t="n"/>
      <c r="M63" s="90" t="n"/>
      <c r="N63" s="90" t="n"/>
      <c r="O63" s="90" t="n"/>
      <c r="P63" s="90" t="n"/>
      <c r="Q63" s="244" t="n"/>
      <c r="R63" s="145">
        <f>IF(C63=0,0,C63-SUM(F63:P63))</f>
        <v/>
      </c>
    </row>
    <row r="64">
      <c r="A64" s="95" t="n"/>
      <c r="B64" s="45" t="n"/>
      <c r="C64" s="90" t="n"/>
      <c r="D64" s="145">
        <f>D63+C64</f>
        <v/>
      </c>
      <c r="E64" s="244" t="n"/>
      <c r="F64" s="90" t="n"/>
      <c r="G64" s="90" t="n"/>
      <c r="H64" s="90" t="n"/>
      <c r="I64" s="90" t="n"/>
      <c r="J64" s="90" t="n"/>
      <c r="K64" s="90" t="n"/>
      <c r="L64" s="90" t="n"/>
      <c r="M64" s="90" t="n"/>
      <c r="N64" s="90" t="n"/>
      <c r="O64" s="90" t="n"/>
      <c r="P64" s="90" t="n"/>
      <c r="Q64" s="244" t="n"/>
      <c r="R64" s="145">
        <f>IF(C64=0,0,C64-SUM(F64:P64))</f>
        <v/>
      </c>
    </row>
    <row r="65">
      <c r="A65" s="95" t="n"/>
      <c r="B65" s="45" t="n"/>
      <c r="C65" s="90" t="n"/>
      <c r="D65" s="145">
        <f>D64+C65</f>
        <v/>
      </c>
      <c r="E65" s="244" t="n"/>
      <c r="F65" s="90" t="n"/>
      <c r="G65" s="90" t="n"/>
      <c r="H65" s="90" t="n"/>
      <c r="I65" s="90" t="n"/>
      <c r="J65" s="90" t="n"/>
      <c r="K65" s="90" t="n"/>
      <c r="L65" s="90" t="n"/>
      <c r="M65" s="90" t="n"/>
      <c r="N65" s="90" t="n"/>
      <c r="O65" s="90" t="n"/>
      <c r="P65" s="90" t="n"/>
      <c r="Q65" s="244" t="n"/>
      <c r="R65" s="145">
        <f>IF(C65=0,0,C65-SUM(F65:P65))</f>
        <v/>
      </c>
    </row>
    <row r="66">
      <c r="A66" s="95" t="n"/>
      <c r="B66" s="45" t="n"/>
      <c r="C66" s="90" t="n"/>
      <c r="D66" s="145">
        <f>D65+C66</f>
        <v/>
      </c>
      <c r="E66" s="244" t="n"/>
      <c r="F66" s="90" t="n"/>
      <c r="G66" s="90" t="n"/>
      <c r="H66" s="90" t="n"/>
      <c r="I66" s="90" t="n"/>
      <c r="J66" s="90" t="n"/>
      <c r="K66" s="90" t="n"/>
      <c r="L66" s="90" t="n"/>
      <c r="M66" s="90" t="n"/>
      <c r="N66" s="90" t="n"/>
      <c r="O66" s="90" t="n"/>
      <c r="P66" s="90" t="n"/>
      <c r="Q66" s="244" t="n"/>
      <c r="R66" s="145">
        <f>IF(C66=0,0,C66-SUM(F66:P66))</f>
        <v/>
      </c>
    </row>
    <row r="67">
      <c r="A67" s="95" t="n"/>
      <c r="B67" s="45" t="n"/>
      <c r="C67" s="90" t="n"/>
      <c r="D67" s="145">
        <f>D66+C67</f>
        <v/>
      </c>
      <c r="E67" s="244" t="n"/>
      <c r="F67" s="90" t="n"/>
      <c r="G67" s="90" t="n"/>
      <c r="H67" s="90" t="n"/>
      <c r="I67" s="90" t="n"/>
      <c r="J67" s="90" t="n"/>
      <c r="K67" s="90" t="n"/>
      <c r="L67" s="90" t="n"/>
      <c r="M67" s="90" t="n"/>
      <c r="N67" s="90" t="n"/>
      <c r="O67" s="90" t="n"/>
      <c r="P67" s="90" t="n"/>
      <c r="Q67" s="244" t="n"/>
      <c r="R67" s="145">
        <f>IF(C67=0,0,C67-SUM(F67:P67))</f>
        <v/>
      </c>
    </row>
    <row r="68">
      <c r="A68" s="95" t="n"/>
      <c r="B68" s="45" t="n"/>
      <c r="C68" s="90" t="n"/>
      <c r="D68" s="145">
        <f>D67+C68</f>
        <v/>
      </c>
      <c r="E68" s="244" t="n"/>
      <c r="F68" s="90" t="n"/>
      <c r="G68" s="90" t="n"/>
      <c r="H68" s="90" t="n"/>
      <c r="I68" s="90" t="n"/>
      <c r="J68" s="90" t="n"/>
      <c r="K68" s="90" t="n"/>
      <c r="L68" s="90" t="n"/>
      <c r="M68" s="90" t="n"/>
      <c r="N68" s="90" t="n"/>
      <c r="O68" s="90" t="n"/>
      <c r="P68" s="90" t="n"/>
      <c r="Q68" s="244" t="n"/>
      <c r="R68" s="145">
        <f>IF(C68=0,0,C68-SUM(F68:P68))</f>
        <v/>
      </c>
    </row>
    <row r="69">
      <c r="A69" s="95" t="n"/>
      <c r="B69" s="45" t="n"/>
      <c r="C69" s="90" t="n"/>
      <c r="D69" s="145">
        <f>D68+C69</f>
        <v/>
      </c>
      <c r="E69" s="244" t="n"/>
      <c r="F69" s="90" t="n"/>
      <c r="G69" s="90" t="n"/>
      <c r="H69" s="90" t="n"/>
      <c r="I69" s="90" t="n"/>
      <c r="J69" s="90" t="n"/>
      <c r="K69" s="90" t="n"/>
      <c r="L69" s="90" t="n"/>
      <c r="M69" s="90" t="n"/>
      <c r="N69" s="90" t="n"/>
      <c r="O69" s="90" t="n"/>
      <c r="P69" s="90" t="n"/>
      <c r="Q69" s="244" t="n"/>
      <c r="R69" s="145">
        <f>IF(C69=0,0,C69-SUM(F69:P69))</f>
        <v/>
      </c>
    </row>
    <row r="70">
      <c r="A70" s="95" t="n"/>
      <c r="B70" s="45" t="n"/>
      <c r="C70" s="90" t="n"/>
      <c r="D70" s="145">
        <f>D69+C70</f>
        <v/>
      </c>
      <c r="E70" s="244" t="n"/>
      <c r="F70" s="90" t="n"/>
      <c r="G70" s="90" t="n"/>
      <c r="H70" s="90" t="n"/>
      <c r="I70" s="90" t="n"/>
      <c r="J70" s="90" t="n"/>
      <c r="K70" s="90" t="n"/>
      <c r="L70" s="90" t="n"/>
      <c r="M70" s="90" t="n"/>
      <c r="N70" s="90" t="n"/>
      <c r="O70" s="90" t="n"/>
      <c r="P70" s="90" t="n"/>
      <c r="Q70" s="244" t="n"/>
      <c r="R70" s="145">
        <f>IF(C70=0,0,C70-SUM(F70:P70))</f>
        <v/>
      </c>
    </row>
    <row r="71">
      <c r="A71" s="95" t="n"/>
      <c r="B71" s="45" t="n"/>
      <c r="C71" s="90" t="n"/>
      <c r="D71" s="145">
        <f>D70+C71</f>
        <v/>
      </c>
      <c r="E71" s="244" t="n"/>
      <c r="F71" s="90" t="n"/>
      <c r="G71" s="90" t="n"/>
      <c r="H71" s="90" t="n"/>
      <c r="I71" s="90" t="n"/>
      <c r="J71" s="90" t="n"/>
      <c r="K71" s="90" t="n"/>
      <c r="L71" s="90" t="n"/>
      <c r="M71" s="90" t="n"/>
      <c r="N71" s="90" t="n"/>
      <c r="O71" s="90" t="n"/>
      <c r="P71" s="90" t="n"/>
      <c r="Q71" s="244" t="n"/>
      <c r="R71" s="145">
        <f>IF(C71=0,0,C71-SUM(F71:P71))</f>
        <v/>
      </c>
    </row>
    <row r="72">
      <c r="A72" s="95" t="n"/>
      <c r="B72" s="45" t="n"/>
      <c r="C72" s="90" t="n"/>
      <c r="D72" s="145">
        <f>D71+C72</f>
        <v/>
      </c>
      <c r="E72" s="244" t="n"/>
      <c r="F72" s="90" t="n"/>
      <c r="G72" s="90" t="n"/>
      <c r="H72" s="90" t="n"/>
      <c r="I72" s="90" t="n"/>
      <c r="J72" s="90" t="n"/>
      <c r="K72" s="90" t="n"/>
      <c r="L72" s="90" t="n"/>
      <c r="M72" s="90" t="n"/>
      <c r="N72" s="90" t="n"/>
      <c r="O72" s="90" t="n"/>
      <c r="P72" s="90" t="n"/>
      <c r="Q72" s="244" t="n"/>
      <c r="R72" s="145">
        <f>IF(C72=0,0,C72-SUM(F72:P72))</f>
        <v/>
      </c>
    </row>
    <row r="73">
      <c r="A73" s="95" t="n"/>
      <c r="B73" s="45" t="n"/>
      <c r="C73" s="90" t="n"/>
      <c r="D73" s="145">
        <f>D72+C73</f>
        <v/>
      </c>
      <c r="E73" s="244" t="n"/>
      <c r="F73" s="90" t="n"/>
      <c r="G73" s="90" t="n"/>
      <c r="H73" s="90" t="n"/>
      <c r="I73" s="90" t="n"/>
      <c r="J73" s="90" t="n"/>
      <c r="K73" s="90" t="n"/>
      <c r="L73" s="90" t="n"/>
      <c r="M73" s="90" t="n"/>
      <c r="N73" s="90" t="n"/>
      <c r="O73" s="90" t="n"/>
      <c r="P73" s="90" t="n"/>
      <c r="Q73" s="244" t="n"/>
      <c r="R73" s="145">
        <f>IF(C73=0,0,C73-SUM(F73:P73))</f>
        <v/>
      </c>
    </row>
    <row r="74">
      <c r="A74" s="95" t="n"/>
      <c r="B74" s="45" t="n"/>
      <c r="C74" s="90" t="n"/>
      <c r="D74" s="145">
        <f>D73+C74</f>
        <v/>
      </c>
      <c r="E74" s="244" t="n"/>
      <c r="F74" s="90" t="n"/>
      <c r="G74" s="90" t="n"/>
      <c r="H74" s="90" t="n"/>
      <c r="I74" s="90" t="n"/>
      <c r="J74" s="90" t="n"/>
      <c r="K74" s="90" t="n"/>
      <c r="L74" s="90" t="n"/>
      <c r="M74" s="90" t="n"/>
      <c r="N74" s="90" t="n"/>
      <c r="O74" s="90" t="n"/>
      <c r="P74" s="90" t="n"/>
      <c r="Q74" s="244" t="n"/>
      <c r="R74" s="145">
        <f>IF(C74=0,0,C74-SUM(F74:P74))</f>
        <v/>
      </c>
    </row>
    <row r="75">
      <c r="A75" s="95" t="n"/>
      <c r="B75" s="45" t="n"/>
      <c r="C75" s="90" t="n"/>
      <c r="D75" s="145">
        <f>D74+C75</f>
        <v/>
      </c>
      <c r="E75" s="244" t="n"/>
      <c r="F75" s="90" t="n"/>
      <c r="G75" s="90" t="n"/>
      <c r="H75" s="90" t="n"/>
      <c r="I75" s="90" t="n"/>
      <c r="J75" s="90" t="n"/>
      <c r="K75" s="90" t="n"/>
      <c r="L75" s="90" t="n"/>
      <c r="M75" s="90" t="n"/>
      <c r="N75" s="90" t="n"/>
      <c r="O75" s="90" t="n"/>
      <c r="P75" s="90" t="n"/>
      <c r="Q75" s="244" t="n"/>
      <c r="R75" s="145">
        <f>IF(C75=0,0,C75-SUM(F75:P75))</f>
        <v/>
      </c>
    </row>
    <row r="76">
      <c r="A76" s="95" t="n"/>
      <c r="B76" s="45" t="n"/>
      <c r="C76" s="90" t="n"/>
      <c r="D76" s="145">
        <f>D75+C76</f>
        <v/>
      </c>
      <c r="E76" s="244" t="n"/>
      <c r="F76" s="90" t="n"/>
      <c r="G76" s="90" t="n"/>
      <c r="H76" s="90" t="n"/>
      <c r="I76" s="90" t="n"/>
      <c r="J76" s="90" t="n"/>
      <c r="K76" s="90" t="n"/>
      <c r="L76" s="90" t="n"/>
      <c r="M76" s="90" t="n"/>
      <c r="N76" s="90" t="n"/>
      <c r="O76" s="90" t="n"/>
      <c r="P76" s="90" t="n"/>
      <c r="Q76" s="244" t="n"/>
      <c r="R76" s="145">
        <f>IF(C76=0,0,C76-SUM(F76:P76))</f>
        <v/>
      </c>
    </row>
    <row r="77">
      <c r="A77" s="95" t="n"/>
      <c r="B77" s="45" t="n"/>
      <c r="C77" s="90" t="n"/>
      <c r="D77" s="145">
        <f>D76+C77</f>
        <v/>
      </c>
      <c r="E77" s="244" t="n"/>
      <c r="F77" s="90" t="n"/>
      <c r="G77" s="90" t="n"/>
      <c r="H77" s="90" t="n"/>
      <c r="I77" s="90" t="n"/>
      <c r="J77" s="90" t="n"/>
      <c r="K77" s="90" t="n"/>
      <c r="L77" s="90" t="n"/>
      <c r="M77" s="90" t="n"/>
      <c r="N77" s="90" t="n"/>
      <c r="O77" s="90" t="n"/>
      <c r="P77" s="90" t="n"/>
      <c r="Q77" s="244" t="n"/>
      <c r="R77" s="145">
        <f>IF(C77=0,0,C77-SUM(F77:P77))</f>
        <v/>
      </c>
    </row>
    <row r="78">
      <c r="A78" s="95" t="n"/>
      <c r="B78" s="45" t="n"/>
      <c r="C78" s="90" t="n"/>
      <c r="D78" s="145">
        <f>D77+C78</f>
        <v/>
      </c>
      <c r="E78" s="244" t="n"/>
      <c r="F78" s="90" t="n"/>
      <c r="G78" s="90" t="n"/>
      <c r="H78" s="90" t="n"/>
      <c r="I78" s="90" t="n"/>
      <c r="J78" s="90" t="n"/>
      <c r="K78" s="90" t="n"/>
      <c r="L78" s="90" t="n"/>
      <c r="M78" s="90" t="n"/>
      <c r="N78" s="90" t="n"/>
      <c r="O78" s="90" t="n"/>
      <c r="P78" s="90" t="n"/>
      <c r="Q78" s="244" t="n"/>
      <c r="R78" s="145">
        <f>IF(C78=0,0,C78-SUM(F78:P78))</f>
        <v/>
      </c>
    </row>
    <row r="79">
      <c r="A79" s="95" t="n"/>
      <c r="B79" s="45" t="n"/>
      <c r="C79" s="90" t="n"/>
      <c r="D79" s="145">
        <f>D78+C79</f>
        <v/>
      </c>
      <c r="E79" s="244" t="n"/>
      <c r="F79" s="90" t="n"/>
      <c r="G79" s="90" t="n"/>
      <c r="H79" s="90" t="n"/>
      <c r="I79" s="90" t="n"/>
      <c r="J79" s="90" t="n"/>
      <c r="K79" s="90" t="n"/>
      <c r="L79" s="90" t="n"/>
      <c r="M79" s="90" t="n"/>
      <c r="N79" s="90" t="n"/>
      <c r="O79" s="90" t="n"/>
      <c r="P79" s="90" t="n"/>
      <c r="Q79" s="244" t="n"/>
      <c r="R79" s="145">
        <f>IF(C79=0,0,C79-SUM(F79:P79))</f>
        <v/>
      </c>
    </row>
    <row r="80">
      <c r="A80" s="95" t="n"/>
      <c r="B80" s="45" t="n"/>
      <c r="C80" s="90" t="n"/>
      <c r="D80" s="145">
        <f>D79+C80</f>
        <v/>
      </c>
      <c r="E80" s="244" t="n"/>
      <c r="F80" s="90" t="n"/>
      <c r="G80" s="90" t="n"/>
      <c r="H80" s="90" t="n"/>
      <c r="I80" s="90" t="n"/>
      <c r="J80" s="90" t="n"/>
      <c r="K80" s="90" t="n"/>
      <c r="L80" s="90" t="n"/>
      <c r="M80" s="90" t="n"/>
      <c r="N80" s="90" t="n"/>
      <c r="O80" s="90" t="n"/>
      <c r="P80" s="90" t="n"/>
      <c r="Q80" s="244" t="n"/>
      <c r="R80" s="145">
        <f>IF(C80=0,0,C80-SUM(F80:P80))</f>
        <v/>
      </c>
    </row>
    <row r="81">
      <c r="A81" s="95" t="n"/>
      <c r="B81" s="45" t="n"/>
      <c r="C81" s="90" t="n"/>
      <c r="D81" s="145">
        <f>D80+C81</f>
        <v/>
      </c>
      <c r="E81" s="244" t="n"/>
      <c r="F81" s="90" t="n"/>
      <c r="G81" s="90" t="n"/>
      <c r="H81" s="90" t="n"/>
      <c r="I81" s="90" t="n"/>
      <c r="J81" s="90" t="n"/>
      <c r="K81" s="90" t="n"/>
      <c r="L81" s="90" t="n"/>
      <c r="M81" s="90" t="n"/>
      <c r="N81" s="90" t="n"/>
      <c r="O81" s="90" t="n"/>
      <c r="P81" s="90" t="n"/>
      <c r="Q81" s="244" t="n"/>
      <c r="R81" s="145">
        <f>IF(C81=0,0,C81-SUM(F81:P81))</f>
        <v/>
      </c>
    </row>
    <row r="82">
      <c r="A82" s="95" t="n"/>
      <c r="B82" s="45" t="n"/>
      <c r="C82" s="90" t="n"/>
      <c r="D82" s="145">
        <f>D81+C82</f>
        <v/>
      </c>
      <c r="E82" s="244" t="n"/>
      <c r="F82" s="90" t="n"/>
      <c r="G82" s="90" t="n"/>
      <c r="H82" s="90" t="n"/>
      <c r="I82" s="90" t="n"/>
      <c r="J82" s="90" t="n"/>
      <c r="K82" s="90" t="n"/>
      <c r="L82" s="90" t="n"/>
      <c r="M82" s="90" t="n"/>
      <c r="N82" s="90" t="n"/>
      <c r="O82" s="90" t="n"/>
      <c r="P82" s="90" t="n"/>
      <c r="Q82" s="244" t="n"/>
      <c r="R82" s="145">
        <f>IF(C82=0,0,C82-SUM(F82:P82))</f>
        <v/>
      </c>
    </row>
    <row r="83">
      <c r="A83" s="95" t="n"/>
      <c r="B83" s="45" t="n"/>
      <c r="C83" s="90" t="n"/>
      <c r="D83" s="145">
        <f>D82+C83</f>
        <v/>
      </c>
      <c r="E83" s="244" t="n"/>
      <c r="F83" s="90" t="n"/>
      <c r="G83" s="90" t="n"/>
      <c r="H83" s="90" t="n"/>
      <c r="I83" s="90" t="n"/>
      <c r="J83" s="90" t="n"/>
      <c r="K83" s="90" t="n"/>
      <c r="L83" s="90" t="n"/>
      <c r="M83" s="90" t="n"/>
      <c r="N83" s="90" t="n"/>
      <c r="O83" s="90" t="n"/>
      <c r="P83" s="90" t="n"/>
      <c r="Q83" s="244" t="n"/>
      <c r="R83" s="145">
        <f>IF(C83=0,0,C83-SUM(F83:P83))</f>
        <v/>
      </c>
    </row>
    <row r="84">
      <c r="A84" s="95" t="n"/>
      <c r="B84" s="45" t="n"/>
      <c r="C84" s="90" t="n"/>
      <c r="D84" s="145">
        <f>D83+C84</f>
        <v/>
      </c>
      <c r="E84" s="244" t="n"/>
      <c r="F84" s="90" t="n"/>
      <c r="G84" s="90" t="n"/>
      <c r="H84" s="90" t="n"/>
      <c r="I84" s="90" t="n"/>
      <c r="J84" s="90" t="n"/>
      <c r="K84" s="90" t="n"/>
      <c r="L84" s="90" t="n"/>
      <c r="M84" s="90" t="n"/>
      <c r="N84" s="90" t="n"/>
      <c r="O84" s="90" t="n"/>
      <c r="P84" s="90" t="n"/>
      <c r="Q84" s="244" t="n"/>
      <c r="R84" s="145">
        <f>IF(C84=0,0,C84-SUM(F84:P84))</f>
        <v/>
      </c>
    </row>
    <row r="85">
      <c r="A85" s="95" t="n"/>
      <c r="B85" s="45" t="n"/>
      <c r="C85" s="90" t="n"/>
      <c r="D85" s="145">
        <f>D84+C85</f>
        <v/>
      </c>
      <c r="E85" s="244" t="n"/>
      <c r="F85" s="90" t="n"/>
      <c r="G85" s="90" t="n"/>
      <c r="H85" s="90" t="n"/>
      <c r="I85" s="90" t="n"/>
      <c r="J85" s="90" t="n"/>
      <c r="K85" s="90" t="n"/>
      <c r="L85" s="90" t="n"/>
      <c r="M85" s="90" t="n"/>
      <c r="N85" s="90" t="n"/>
      <c r="O85" s="90" t="n"/>
      <c r="P85" s="90" t="n"/>
      <c r="Q85" s="244" t="n"/>
      <c r="R85" s="145">
        <f>IF(C85=0,0,C85-SUM(F85:P85))</f>
        <v/>
      </c>
    </row>
    <row r="86">
      <c r="A86" s="95" t="n"/>
      <c r="B86" s="45" t="n"/>
      <c r="C86" s="90" t="n"/>
      <c r="D86" s="145">
        <f>D85+C86</f>
        <v/>
      </c>
      <c r="E86" s="244" t="n"/>
      <c r="F86" s="90" t="n"/>
      <c r="G86" s="90" t="n"/>
      <c r="H86" s="90" t="n"/>
      <c r="I86" s="90" t="n"/>
      <c r="J86" s="90" t="n"/>
      <c r="K86" s="90" t="n"/>
      <c r="L86" s="90" t="n"/>
      <c r="M86" s="90" t="n"/>
      <c r="N86" s="90" t="n"/>
      <c r="O86" s="90" t="n"/>
      <c r="P86" s="90" t="n"/>
      <c r="Q86" s="244" t="n"/>
      <c r="R86" s="145">
        <f>IF(C86=0,0,C86-SUM(F86:P86))</f>
        <v/>
      </c>
    </row>
    <row r="87">
      <c r="A87" s="95" t="n"/>
      <c r="B87" s="45" t="n"/>
      <c r="C87" s="90" t="n"/>
      <c r="D87" s="145">
        <f>D86+C87</f>
        <v/>
      </c>
      <c r="E87" s="244" t="n"/>
      <c r="F87" s="90" t="n"/>
      <c r="G87" s="90" t="n"/>
      <c r="H87" s="90" t="n"/>
      <c r="I87" s="90" t="n"/>
      <c r="J87" s="90" t="n"/>
      <c r="K87" s="90" t="n"/>
      <c r="L87" s="90" t="n"/>
      <c r="M87" s="90" t="n"/>
      <c r="N87" s="90" t="n"/>
      <c r="O87" s="90" t="n"/>
      <c r="P87" s="90" t="n"/>
      <c r="Q87" s="244" t="n"/>
      <c r="R87" s="145">
        <f>IF(C87=0,0,C87-SUM(F87:P87))</f>
        <v/>
      </c>
    </row>
    <row r="88">
      <c r="A88" s="95" t="n"/>
      <c r="B88" s="45" t="n"/>
      <c r="C88" s="90" t="n"/>
      <c r="D88" s="145">
        <f>D87+C88</f>
        <v/>
      </c>
      <c r="E88" s="244" t="n"/>
      <c r="F88" s="90" t="n"/>
      <c r="G88" s="90" t="n"/>
      <c r="H88" s="90" t="n"/>
      <c r="I88" s="90" t="n"/>
      <c r="J88" s="90" t="n"/>
      <c r="K88" s="90" t="n"/>
      <c r="L88" s="90" t="n"/>
      <c r="M88" s="90" t="n"/>
      <c r="N88" s="90" t="n"/>
      <c r="O88" s="90" t="n"/>
      <c r="P88" s="90" t="n"/>
      <c r="Q88" s="244" t="n"/>
      <c r="R88" s="145">
        <f>IF(C88=0,0,C88-SUM(F88:P88))</f>
        <v/>
      </c>
    </row>
    <row r="89">
      <c r="A89" s="95" t="n"/>
      <c r="B89" s="45" t="n"/>
      <c r="C89" s="90" t="n"/>
      <c r="D89" s="145">
        <f>D88+C89</f>
        <v/>
      </c>
      <c r="E89" s="244" t="n"/>
      <c r="F89" s="90" t="n"/>
      <c r="G89" s="90" t="n"/>
      <c r="H89" s="90" t="n"/>
      <c r="I89" s="90" t="n"/>
      <c r="J89" s="90" t="n"/>
      <c r="K89" s="90" t="n"/>
      <c r="L89" s="90" t="n"/>
      <c r="M89" s="90" t="n"/>
      <c r="N89" s="90" t="n"/>
      <c r="O89" s="90" t="n"/>
      <c r="P89" s="90" t="n"/>
      <c r="Q89" s="244" t="n"/>
      <c r="R89" s="145">
        <f>IF(C89=0,0,C89-SUM(F89:P89))</f>
        <v/>
      </c>
    </row>
    <row r="90">
      <c r="A90" s="95" t="n"/>
      <c r="B90" s="45" t="n"/>
      <c r="C90" s="90" t="n"/>
      <c r="D90" s="145">
        <f>D89+C90</f>
        <v/>
      </c>
      <c r="E90" s="244" t="n"/>
      <c r="F90" s="90" t="n"/>
      <c r="G90" s="90" t="n"/>
      <c r="H90" s="90" t="n"/>
      <c r="I90" s="90" t="n"/>
      <c r="J90" s="90" t="n"/>
      <c r="K90" s="90" t="n"/>
      <c r="L90" s="90" t="n"/>
      <c r="M90" s="90" t="n"/>
      <c r="N90" s="90" t="n"/>
      <c r="O90" s="90" t="n"/>
      <c r="P90" s="90" t="n"/>
      <c r="Q90" s="244" t="n"/>
      <c r="R90" s="145">
        <f>IF(C90=0,0,C90-SUM(F90:P90))</f>
        <v/>
      </c>
    </row>
    <row r="91">
      <c r="A91" s="95" t="n"/>
      <c r="B91" s="45" t="n"/>
      <c r="C91" s="90" t="n"/>
      <c r="D91" s="145">
        <f>D90+C91</f>
        <v/>
      </c>
      <c r="E91" s="244" t="n"/>
      <c r="F91" s="90" t="n"/>
      <c r="G91" s="90" t="n"/>
      <c r="H91" s="90" t="n"/>
      <c r="I91" s="90" t="n"/>
      <c r="J91" s="90" t="n"/>
      <c r="K91" s="90" t="n"/>
      <c r="L91" s="90" t="n"/>
      <c r="M91" s="90" t="n"/>
      <c r="N91" s="90" t="n"/>
      <c r="O91" s="90" t="n"/>
      <c r="P91" s="90" t="n"/>
      <c r="Q91" s="244" t="n"/>
      <c r="R91" s="145">
        <f>IF(C91=0,0,C91-SUM(F91:P91))</f>
        <v/>
      </c>
    </row>
    <row r="92">
      <c r="A92" s="95" t="n"/>
      <c r="B92" s="45" t="n"/>
      <c r="C92" s="90" t="n"/>
      <c r="D92" s="145">
        <f>D91+C92</f>
        <v/>
      </c>
      <c r="E92" s="244" t="n"/>
      <c r="F92" s="90" t="n"/>
      <c r="G92" s="90" t="n"/>
      <c r="H92" s="90" t="n"/>
      <c r="I92" s="90" t="n"/>
      <c r="J92" s="90" t="n"/>
      <c r="K92" s="90" t="n"/>
      <c r="L92" s="90" t="n"/>
      <c r="M92" s="90" t="n"/>
      <c r="N92" s="90" t="n"/>
      <c r="O92" s="90" t="n"/>
      <c r="P92" s="90" t="n"/>
      <c r="Q92" s="244" t="n"/>
      <c r="R92" s="145">
        <f>IF(C92=0,0,C92-SUM(F92:P92))</f>
        <v/>
      </c>
    </row>
    <row r="93">
      <c r="A93" s="95" t="n"/>
      <c r="B93" s="45" t="n"/>
      <c r="C93" s="90" t="n"/>
      <c r="D93" s="145">
        <f>D92+C93</f>
        <v/>
      </c>
      <c r="E93" s="244" t="n"/>
      <c r="F93" s="90" t="n"/>
      <c r="G93" s="90" t="n"/>
      <c r="H93" s="90" t="n"/>
      <c r="I93" s="90" t="n"/>
      <c r="J93" s="90" t="n"/>
      <c r="K93" s="90" t="n"/>
      <c r="L93" s="90" t="n"/>
      <c r="M93" s="90" t="n"/>
      <c r="N93" s="90" t="n"/>
      <c r="O93" s="90" t="n"/>
      <c r="P93" s="90" t="n"/>
      <c r="Q93" s="244" t="n"/>
      <c r="R93" s="145">
        <f>IF(C93=0,0,C93-SUM(F93:P93))</f>
        <v/>
      </c>
    </row>
    <row r="94">
      <c r="A94" s="95" t="n"/>
      <c r="B94" s="45" t="n"/>
      <c r="C94" s="90" t="n"/>
      <c r="D94" s="145">
        <f>D93+C94</f>
        <v/>
      </c>
      <c r="E94" s="244" t="n"/>
      <c r="F94" s="90" t="n"/>
      <c r="G94" s="90" t="n"/>
      <c r="H94" s="90" t="n"/>
      <c r="I94" s="90" t="n"/>
      <c r="J94" s="90" t="n"/>
      <c r="K94" s="90" t="n"/>
      <c r="L94" s="90" t="n"/>
      <c r="M94" s="90" t="n"/>
      <c r="N94" s="90" t="n"/>
      <c r="O94" s="90" t="n"/>
      <c r="P94" s="90" t="n"/>
      <c r="Q94" s="244" t="n"/>
      <c r="R94" s="145">
        <f>IF(C94=0,0,C94-SUM(F94:P94))</f>
        <v/>
      </c>
    </row>
    <row r="95">
      <c r="A95" s="95" t="n"/>
      <c r="B95" s="45" t="n"/>
      <c r="C95" s="90" t="n"/>
      <c r="D95" s="145">
        <f>D94+C95</f>
        <v/>
      </c>
      <c r="E95" s="244" t="n"/>
      <c r="F95" s="90" t="n"/>
      <c r="G95" s="90" t="n"/>
      <c r="H95" s="90" t="n"/>
      <c r="I95" s="90" t="n"/>
      <c r="J95" s="90" t="n"/>
      <c r="K95" s="90" t="n"/>
      <c r="L95" s="90" t="n"/>
      <c r="M95" s="90" t="n"/>
      <c r="N95" s="90" t="n"/>
      <c r="O95" s="90" t="n"/>
      <c r="P95" s="90" t="n"/>
      <c r="Q95" s="244" t="n"/>
      <c r="R95" s="145">
        <f>IF(C95=0,0,C95-SUM(F95:P95))</f>
        <v/>
      </c>
    </row>
    <row r="96">
      <c r="A96" s="95" t="n"/>
      <c r="B96" s="45" t="n"/>
      <c r="C96" s="90" t="n"/>
      <c r="D96" s="145">
        <f>D95+C96</f>
        <v/>
      </c>
      <c r="E96" s="244" t="n"/>
      <c r="F96" s="90" t="n"/>
      <c r="G96" s="90" t="n"/>
      <c r="H96" s="90" t="n"/>
      <c r="I96" s="90" t="n"/>
      <c r="J96" s="90" t="n"/>
      <c r="K96" s="90" t="n"/>
      <c r="L96" s="90" t="n"/>
      <c r="M96" s="90" t="n"/>
      <c r="N96" s="90" t="n"/>
      <c r="O96" s="90" t="n"/>
      <c r="P96" s="90" t="n"/>
      <c r="Q96" s="244" t="n"/>
      <c r="R96" s="145">
        <f>IF(C96=0,0,C96-SUM(F96:P96))</f>
        <v/>
      </c>
    </row>
    <row r="97">
      <c r="A97" s="95" t="n"/>
      <c r="B97" s="45" t="n"/>
      <c r="C97" s="90" t="n"/>
      <c r="D97" s="145">
        <f>D96+C97</f>
        <v/>
      </c>
      <c r="E97" s="244" t="n"/>
      <c r="F97" s="90" t="n"/>
      <c r="G97" s="90" t="n"/>
      <c r="H97" s="90" t="n"/>
      <c r="I97" s="90" t="n"/>
      <c r="J97" s="90" t="n"/>
      <c r="K97" s="90" t="n"/>
      <c r="L97" s="90" t="n"/>
      <c r="M97" s="90" t="n"/>
      <c r="N97" s="90" t="n"/>
      <c r="O97" s="90" t="n"/>
      <c r="P97" s="90" t="n"/>
      <c r="Q97" s="244" t="n"/>
      <c r="R97" s="145">
        <f>IF(C97=0,0,C97-SUM(F97:P97))</f>
        <v/>
      </c>
    </row>
    <row r="98">
      <c r="A98" s="95" t="n"/>
      <c r="B98" s="45" t="n"/>
      <c r="C98" s="90" t="n"/>
      <c r="D98" s="145">
        <f>D97+C98</f>
        <v/>
      </c>
      <c r="E98" s="244" t="n"/>
      <c r="F98" s="90" t="n"/>
      <c r="G98" s="90" t="n"/>
      <c r="H98" s="90" t="n"/>
      <c r="I98" s="90" t="n"/>
      <c r="J98" s="90" t="n"/>
      <c r="K98" s="90" t="n"/>
      <c r="L98" s="90" t="n"/>
      <c r="M98" s="90" t="n"/>
      <c r="N98" s="90" t="n"/>
      <c r="O98" s="90" t="n"/>
      <c r="P98" s="90" t="n"/>
      <c r="Q98" s="244" t="n"/>
      <c r="R98" s="145">
        <f>IF(C98=0,0,C98-SUM(F98:P98))</f>
        <v/>
      </c>
    </row>
    <row r="99">
      <c r="A99" s="95" t="n"/>
      <c r="B99" s="45" t="n"/>
      <c r="C99" s="90" t="n"/>
      <c r="D99" s="145">
        <f>D98+C99</f>
        <v/>
      </c>
      <c r="E99" s="244" t="n"/>
      <c r="F99" s="90" t="n"/>
      <c r="G99" s="90" t="n"/>
      <c r="H99" s="90" t="n"/>
      <c r="I99" s="90" t="n"/>
      <c r="J99" s="90" t="n"/>
      <c r="K99" s="90" t="n"/>
      <c r="L99" s="90" t="n"/>
      <c r="M99" s="90" t="n"/>
      <c r="N99" s="90" t="n"/>
      <c r="O99" s="90" t="n"/>
      <c r="P99" s="90" t="n"/>
      <c r="Q99" s="244" t="n"/>
      <c r="R99" s="145">
        <f>IF(C99=0,0,C99-SUM(F99:P99))</f>
        <v/>
      </c>
    </row>
    <row r="100">
      <c r="A100" s="95" t="n"/>
      <c r="B100" s="45" t="n"/>
      <c r="C100" s="90" t="n"/>
      <c r="D100" s="145">
        <f>D99+C100</f>
        <v/>
      </c>
      <c r="E100" s="244" t="n"/>
      <c r="F100" s="90" t="n"/>
      <c r="G100" s="90" t="n"/>
      <c r="H100" s="90" t="n"/>
      <c r="I100" s="90" t="n"/>
      <c r="J100" s="90" t="n"/>
      <c r="K100" s="90" t="n"/>
      <c r="L100" s="90" t="n"/>
      <c r="M100" s="90" t="n"/>
      <c r="N100" s="90" t="n"/>
      <c r="O100" s="90" t="n"/>
      <c r="P100" s="90" t="n"/>
      <c r="Q100" s="244" t="n"/>
      <c r="R100" s="145">
        <f>IF(C100=0,0,C100-SUM(F100:P100))</f>
        <v/>
      </c>
    </row>
    <row r="101">
      <c r="A101" s="95" t="n"/>
      <c r="B101" s="45" t="n"/>
      <c r="C101" s="90" t="n"/>
      <c r="D101" s="145">
        <f>D100+C101</f>
        <v/>
      </c>
      <c r="E101" s="244" t="n"/>
      <c r="F101" s="90" t="n"/>
      <c r="G101" s="90" t="n"/>
      <c r="H101" s="90" t="n"/>
      <c r="I101" s="90" t="n"/>
      <c r="J101" s="90" t="n"/>
      <c r="K101" s="90" t="n"/>
      <c r="L101" s="90" t="n"/>
      <c r="M101" s="90" t="n"/>
      <c r="N101" s="90" t="n"/>
      <c r="O101" s="90" t="n"/>
      <c r="P101" s="90" t="n"/>
      <c r="Q101" s="244" t="n"/>
      <c r="R101" s="145">
        <f>IF(C101=0,0,C101-SUM(F101:P101))</f>
        <v/>
      </c>
    </row>
    <row r="102">
      <c r="A102" s="95" t="n"/>
      <c r="B102" s="45" t="n"/>
      <c r="C102" s="90" t="n"/>
      <c r="D102" s="145">
        <f>D101+C102</f>
        <v/>
      </c>
      <c r="E102" s="244" t="n"/>
      <c r="F102" s="90" t="n"/>
      <c r="G102" s="90" t="n"/>
      <c r="H102" s="90" t="n"/>
      <c r="I102" s="90" t="n"/>
      <c r="J102" s="90" t="n"/>
      <c r="K102" s="90" t="n"/>
      <c r="L102" s="90" t="n"/>
      <c r="M102" s="90" t="n"/>
      <c r="N102" s="90" t="n"/>
      <c r="O102" s="90" t="n"/>
      <c r="P102" s="90" t="n"/>
      <c r="Q102" s="244" t="n"/>
      <c r="R102" s="145">
        <f>IF(C102=0,0,C102-SUM(F102:P102))</f>
        <v/>
      </c>
    </row>
    <row r="103">
      <c r="A103" s="95" t="n"/>
      <c r="B103" s="45" t="n"/>
      <c r="C103" s="90" t="n"/>
      <c r="D103" s="145">
        <f>D102+C103</f>
        <v/>
      </c>
      <c r="E103" s="244" t="n"/>
      <c r="F103" s="90" t="n"/>
      <c r="G103" s="90" t="n"/>
      <c r="H103" s="90" t="n"/>
      <c r="I103" s="90" t="n"/>
      <c r="J103" s="90" t="n"/>
      <c r="K103" s="90" t="n"/>
      <c r="L103" s="90" t="n"/>
      <c r="M103" s="90" t="n"/>
      <c r="N103" s="90" t="n"/>
      <c r="O103" s="90" t="n"/>
      <c r="P103" s="90" t="n"/>
      <c r="Q103" s="244" t="n"/>
      <c r="R103" s="145">
        <f>IF(C103=0,0,C103-SUM(F103:P103))</f>
        <v/>
      </c>
    </row>
    <row r="104">
      <c r="A104" s="95" t="n"/>
      <c r="B104" s="45" t="n"/>
      <c r="C104" s="90" t="n"/>
      <c r="D104" s="145">
        <f>D103+C104</f>
        <v/>
      </c>
      <c r="E104" s="244" t="n"/>
      <c r="F104" s="90" t="n"/>
      <c r="G104" s="90" t="n"/>
      <c r="H104" s="90" t="n"/>
      <c r="I104" s="90" t="n"/>
      <c r="J104" s="90" t="n"/>
      <c r="K104" s="90" t="n"/>
      <c r="L104" s="90" t="n"/>
      <c r="M104" s="90" t="n"/>
      <c r="N104" s="90" t="n"/>
      <c r="O104" s="90" t="n"/>
      <c r="P104" s="90" t="n"/>
      <c r="Q104" s="244" t="n"/>
      <c r="R104" s="145">
        <f>IF(C104=0,0,C104-SUM(F104:P104))</f>
        <v/>
      </c>
    </row>
    <row r="105">
      <c r="A105" s="95" t="n"/>
      <c r="B105" s="45" t="n"/>
      <c r="C105" s="90" t="n"/>
      <c r="D105" s="145">
        <f>D104+C105</f>
        <v/>
      </c>
      <c r="E105" s="244" t="n"/>
      <c r="F105" s="90" t="n"/>
      <c r="G105" s="90" t="n"/>
      <c r="H105" s="90" t="n"/>
      <c r="I105" s="90" t="n"/>
      <c r="J105" s="90" t="n"/>
      <c r="K105" s="90" t="n"/>
      <c r="L105" s="90" t="n"/>
      <c r="M105" s="90" t="n"/>
      <c r="N105" s="90" t="n"/>
      <c r="O105" s="90" t="n"/>
      <c r="P105" s="90" t="n"/>
      <c r="Q105" s="244" t="n"/>
      <c r="R105" s="145">
        <f>IF(C105=0,0,C105-SUM(F105:P105))</f>
        <v/>
      </c>
    </row>
    <row r="106">
      <c r="A106" s="95" t="n"/>
      <c r="B106" s="45" t="n"/>
      <c r="C106" s="90" t="n"/>
      <c r="D106" s="145">
        <f>D105+C106</f>
        <v/>
      </c>
      <c r="E106" s="244" t="n"/>
      <c r="F106" s="90" t="n"/>
      <c r="G106" s="90" t="n"/>
      <c r="H106" s="90" t="n"/>
      <c r="I106" s="90" t="n"/>
      <c r="J106" s="90" t="n"/>
      <c r="K106" s="90" t="n"/>
      <c r="L106" s="90" t="n"/>
      <c r="M106" s="90" t="n"/>
      <c r="N106" s="90" t="n"/>
      <c r="O106" s="90" t="n"/>
      <c r="P106" s="90" t="n"/>
      <c r="Q106" s="244" t="n"/>
      <c r="R106" s="145">
        <f>IF(C106=0,0,C106-SUM(F106:P106))</f>
        <v/>
      </c>
    </row>
    <row r="107">
      <c r="A107" s="95" t="n"/>
      <c r="B107" s="45" t="n"/>
      <c r="C107" s="90" t="n"/>
      <c r="D107" s="145">
        <f>D106+C107</f>
        <v/>
      </c>
      <c r="E107" s="244" t="n"/>
      <c r="F107" s="90" t="n"/>
      <c r="G107" s="90" t="n"/>
      <c r="H107" s="90" t="n"/>
      <c r="I107" s="90" t="n"/>
      <c r="J107" s="90" t="n"/>
      <c r="K107" s="90" t="n"/>
      <c r="L107" s="90" t="n"/>
      <c r="M107" s="90" t="n"/>
      <c r="N107" s="90" t="n"/>
      <c r="O107" s="90" t="n"/>
      <c r="P107" s="90" t="n"/>
      <c r="Q107" s="244" t="n"/>
      <c r="R107" s="145">
        <f>IF(C107=0,0,C107-SUM(F107:P107))</f>
        <v/>
      </c>
    </row>
    <row r="108">
      <c r="A108" s="95" t="n"/>
      <c r="B108" s="45" t="n"/>
      <c r="C108" s="90" t="n"/>
      <c r="D108" s="145">
        <f>D107+C108</f>
        <v/>
      </c>
      <c r="E108" s="244" t="n"/>
      <c r="F108" s="90" t="n"/>
      <c r="G108" s="90" t="n"/>
      <c r="H108" s="90" t="n"/>
      <c r="I108" s="90" t="n"/>
      <c r="J108" s="90" t="n"/>
      <c r="K108" s="90" t="n"/>
      <c r="L108" s="90" t="n"/>
      <c r="M108" s="90" t="n"/>
      <c r="N108" s="90" t="n"/>
      <c r="O108" s="90" t="n"/>
      <c r="P108" s="90" t="n"/>
      <c r="Q108" s="244" t="n"/>
      <c r="R108" s="145">
        <f>IF(C108=0,0,C108-SUM(F108:P108))</f>
        <v/>
      </c>
    </row>
    <row r="109">
      <c r="A109" s="95" t="n"/>
      <c r="B109" s="45" t="n"/>
      <c r="C109" s="90" t="n"/>
      <c r="D109" s="145">
        <f>D108+C109</f>
        <v/>
      </c>
      <c r="E109" s="244" t="n"/>
      <c r="F109" s="90" t="n"/>
      <c r="G109" s="90" t="n"/>
      <c r="H109" s="90" t="n"/>
      <c r="I109" s="90" t="n"/>
      <c r="J109" s="90" t="n"/>
      <c r="K109" s="90" t="n"/>
      <c r="L109" s="90" t="n"/>
      <c r="M109" s="90" t="n"/>
      <c r="N109" s="90" t="n"/>
      <c r="O109" s="90" t="n"/>
      <c r="P109" s="90" t="n"/>
      <c r="Q109" s="244" t="n"/>
      <c r="R109" s="145">
        <f>IF(C109=0,0,C109-SUM(F109:P109))</f>
        <v/>
      </c>
    </row>
    <row r="110">
      <c r="A110" s="95" t="n"/>
      <c r="B110" s="45" t="n"/>
      <c r="C110" s="90" t="n"/>
      <c r="D110" s="145">
        <f>D109+C110</f>
        <v/>
      </c>
      <c r="E110" s="244" t="n"/>
      <c r="F110" s="90" t="n"/>
      <c r="G110" s="90" t="n"/>
      <c r="H110" s="90" t="n"/>
      <c r="I110" s="90" t="n"/>
      <c r="J110" s="90" t="n"/>
      <c r="K110" s="90" t="n"/>
      <c r="L110" s="90" t="n"/>
      <c r="M110" s="90" t="n"/>
      <c r="N110" s="90" t="n"/>
      <c r="O110" s="90" t="n"/>
      <c r="P110" s="90" t="n"/>
      <c r="Q110" s="244" t="n"/>
      <c r="R110" s="145">
        <f>IF(C110=0,0,C110-SUM(F110:P110))</f>
        <v/>
      </c>
    </row>
    <row r="111">
      <c r="A111" s="95" t="n"/>
      <c r="B111" s="45" t="n"/>
      <c r="C111" s="90" t="n"/>
      <c r="D111" s="145">
        <f>D110+C111</f>
        <v/>
      </c>
      <c r="E111" s="244" t="n"/>
      <c r="F111" s="90" t="n"/>
      <c r="G111" s="90" t="n"/>
      <c r="H111" s="90" t="n"/>
      <c r="I111" s="90" t="n"/>
      <c r="J111" s="90" t="n"/>
      <c r="K111" s="90" t="n"/>
      <c r="L111" s="90" t="n"/>
      <c r="M111" s="90" t="n"/>
      <c r="N111" s="90" t="n"/>
      <c r="O111" s="90" t="n"/>
      <c r="P111" s="90" t="n"/>
      <c r="Q111" s="244" t="n"/>
      <c r="R111" s="145">
        <f>IF(C111=0,0,C111-SUM(F111:P111))</f>
        <v/>
      </c>
    </row>
    <row r="112">
      <c r="A112" s="95" t="n"/>
      <c r="B112" s="45" t="n"/>
      <c r="C112" s="90" t="n"/>
      <c r="D112" s="145">
        <f>D111+C112</f>
        <v/>
      </c>
      <c r="E112" s="244" t="n"/>
      <c r="F112" s="90" t="n"/>
      <c r="G112" s="90" t="n"/>
      <c r="H112" s="90" t="n"/>
      <c r="I112" s="90" t="n"/>
      <c r="J112" s="90" t="n"/>
      <c r="K112" s="90" t="n"/>
      <c r="L112" s="90" t="n"/>
      <c r="M112" s="90" t="n"/>
      <c r="N112" s="90" t="n"/>
      <c r="O112" s="90" t="n"/>
      <c r="P112" s="90" t="n"/>
      <c r="Q112" s="244" t="n"/>
      <c r="R112" s="145">
        <f>IF(C112=0,0,C112-SUM(F112:P112))</f>
        <v/>
      </c>
    </row>
    <row r="113">
      <c r="A113" s="95" t="n"/>
      <c r="B113" s="45" t="n"/>
      <c r="C113" s="90" t="n"/>
      <c r="D113" s="145">
        <f>D112+C113</f>
        <v/>
      </c>
      <c r="E113" s="244" t="n"/>
      <c r="F113" s="90" t="n"/>
      <c r="G113" s="90" t="n"/>
      <c r="H113" s="90" t="n"/>
      <c r="I113" s="90" t="n"/>
      <c r="J113" s="90" t="n"/>
      <c r="K113" s="90" t="n"/>
      <c r="L113" s="90" t="n"/>
      <c r="M113" s="90" t="n"/>
      <c r="N113" s="90" t="n"/>
      <c r="O113" s="90" t="n"/>
      <c r="P113" s="90" t="n"/>
      <c r="Q113" s="244" t="n"/>
      <c r="R113" s="145">
        <f>IF(C113=0,0,C113-SUM(F113:P113))</f>
        <v/>
      </c>
    </row>
    <row r="114">
      <c r="A114" s="95" t="n"/>
      <c r="B114" s="45" t="n"/>
      <c r="C114" s="90" t="n"/>
      <c r="D114" s="145">
        <f>D113+C114</f>
        <v/>
      </c>
      <c r="E114" s="244" t="n"/>
      <c r="F114" s="90" t="n"/>
      <c r="G114" s="90" t="n"/>
      <c r="H114" s="90" t="n"/>
      <c r="I114" s="90" t="n"/>
      <c r="J114" s="90" t="n"/>
      <c r="K114" s="90" t="n"/>
      <c r="L114" s="90" t="n"/>
      <c r="M114" s="90" t="n"/>
      <c r="N114" s="90" t="n"/>
      <c r="O114" s="90" t="n"/>
      <c r="P114" s="90" t="n"/>
      <c r="Q114" s="244" t="n"/>
      <c r="R114" s="145">
        <f>IF(C114=0,0,C114-SUM(F114:P114))</f>
        <v/>
      </c>
    </row>
    <row r="115">
      <c r="A115" s="95" t="n"/>
      <c r="B115" s="45" t="n"/>
      <c r="C115" s="90" t="n"/>
      <c r="D115" s="145">
        <f>D114+C115</f>
        <v/>
      </c>
      <c r="E115" s="244" t="n"/>
      <c r="F115" s="90" t="n"/>
      <c r="G115" s="90" t="n"/>
      <c r="H115" s="90" t="n"/>
      <c r="I115" s="90" t="n"/>
      <c r="J115" s="90" t="n"/>
      <c r="K115" s="90" t="n"/>
      <c r="L115" s="90" t="n"/>
      <c r="M115" s="90" t="n"/>
      <c r="N115" s="90" t="n"/>
      <c r="O115" s="90" t="n"/>
      <c r="P115" s="90" t="n"/>
      <c r="Q115" s="244" t="n"/>
      <c r="R115" s="145">
        <f>IF(C115=0,0,C115-SUM(F115:P115))</f>
        <v/>
      </c>
    </row>
    <row r="116">
      <c r="A116" s="95" t="n"/>
      <c r="B116" s="45" t="n"/>
      <c r="C116" s="90" t="n"/>
      <c r="D116" s="145">
        <f>D115+C116</f>
        <v/>
      </c>
      <c r="E116" s="244" t="n"/>
      <c r="F116" s="90" t="n"/>
      <c r="G116" s="90" t="n"/>
      <c r="H116" s="90" t="n"/>
      <c r="I116" s="90" t="n"/>
      <c r="J116" s="90" t="n"/>
      <c r="K116" s="90" t="n"/>
      <c r="L116" s="90" t="n"/>
      <c r="M116" s="90" t="n"/>
      <c r="N116" s="90" t="n"/>
      <c r="O116" s="90" t="n"/>
      <c r="P116" s="90" t="n"/>
      <c r="Q116" s="244" t="n"/>
      <c r="R116" s="145">
        <f>IF(C116=0,0,C116-SUM(F116:P116))</f>
        <v/>
      </c>
    </row>
    <row r="117">
      <c r="A117" s="95" t="n"/>
      <c r="B117" s="45" t="n"/>
      <c r="C117" s="90" t="n"/>
      <c r="D117" s="145">
        <f>D116+C117</f>
        <v/>
      </c>
      <c r="E117" s="244" t="n"/>
      <c r="F117" s="90" t="n"/>
      <c r="G117" s="90" t="n"/>
      <c r="H117" s="90" t="n"/>
      <c r="I117" s="90" t="n"/>
      <c r="J117" s="90" t="n"/>
      <c r="K117" s="90" t="n"/>
      <c r="L117" s="90" t="n"/>
      <c r="M117" s="90" t="n"/>
      <c r="N117" s="90" t="n"/>
      <c r="O117" s="90" t="n"/>
      <c r="P117" s="90" t="n"/>
      <c r="Q117" s="244" t="n"/>
      <c r="R117" s="145">
        <f>IF(C117=0,0,C117-SUM(F117:P117))</f>
        <v/>
      </c>
    </row>
    <row r="118">
      <c r="A118" s="95" t="n"/>
      <c r="B118" s="45" t="n"/>
      <c r="C118" s="90" t="n"/>
      <c r="D118" s="145">
        <f>D117+C118</f>
        <v/>
      </c>
      <c r="E118" s="244" t="n"/>
      <c r="F118" s="90" t="n"/>
      <c r="G118" s="90" t="n"/>
      <c r="H118" s="90" t="n"/>
      <c r="I118" s="90" t="n"/>
      <c r="J118" s="90" t="n"/>
      <c r="K118" s="90" t="n"/>
      <c r="L118" s="90" t="n"/>
      <c r="M118" s="90" t="n"/>
      <c r="N118" s="90" t="n"/>
      <c r="O118" s="90" t="n"/>
      <c r="P118" s="90" t="n"/>
      <c r="Q118" s="244" t="n"/>
      <c r="R118" s="145">
        <f>IF(C118=0,0,C118-SUM(F118:P118))</f>
        <v/>
      </c>
    </row>
    <row r="119">
      <c r="A119" s="95" t="n"/>
      <c r="B119" s="45" t="n"/>
      <c r="C119" s="90" t="n"/>
      <c r="D119" s="145">
        <f>D118+C119</f>
        <v/>
      </c>
      <c r="E119" s="244" t="n"/>
      <c r="F119" s="90" t="n"/>
      <c r="G119" s="90" t="n"/>
      <c r="H119" s="90" t="n"/>
      <c r="I119" s="90" t="n"/>
      <c r="J119" s="90" t="n"/>
      <c r="K119" s="90" t="n"/>
      <c r="L119" s="90" t="n"/>
      <c r="M119" s="90" t="n"/>
      <c r="N119" s="90" t="n"/>
      <c r="O119" s="90" t="n"/>
      <c r="P119" s="90" t="n"/>
      <c r="Q119" s="244" t="n"/>
      <c r="R119" s="145">
        <f>IF(C119=0,0,C119-SUM(F119:P119))</f>
        <v/>
      </c>
    </row>
    <row r="120">
      <c r="A120" s="95" t="n"/>
      <c r="B120" s="45" t="n"/>
      <c r="C120" s="90" t="n"/>
      <c r="D120" s="145">
        <f>D119+C120</f>
        <v/>
      </c>
      <c r="E120" s="244" t="n"/>
      <c r="F120" s="90" t="n"/>
      <c r="G120" s="90" t="n"/>
      <c r="H120" s="90" t="n"/>
      <c r="I120" s="90" t="n"/>
      <c r="J120" s="90" t="n"/>
      <c r="K120" s="90" t="n"/>
      <c r="L120" s="90" t="n"/>
      <c r="M120" s="90" t="n"/>
      <c r="N120" s="90" t="n"/>
      <c r="O120" s="90" t="n"/>
      <c r="P120" s="90" t="n"/>
      <c r="Q120" s="244" t="n"/>
      <c r="R120" s="145">
        <f>IF(C120=0,0,C120-SUM(F120:P120))</f>
        <v/>
      </c>
    </row>
    <row r="121">
      <c r="A121" s="95" t="n"/>
      <c r="B121" s="45" t="n"/>
      <c r="C121" s="90" t="n"/>
      <c r="D121" s="145">
        <f>D120+C121</f>
        <v/>
      </c>
      <c r="E121" s="244" t="n"/>
      <c r="F121" s="90" t="n"/>
      <c r="G121" s="90" t="n"/>
      <c r="H121" s="90" t="n"/>
      <c r="I121" s="90" t="n"/>
      <c r="J121" s="90" t="n"/>
      <c r="K121" s="90" t="n"/>
      <c r="L121" s="90" t="n"/>
      <c r="M121" s="90" t="n"/>
      <c r="N121" s="90" t="n"/>
      <c r="O121" s="90" t="n"/>
      <c r="P121" s="90" t="n"/>
      <c r="Q121" s="244" t="n"/>
      <c r="R121" s="145">
        <f>IF(C121=0,0,C121-SUM(F121:P121))</f>
        <v/>
      </c>
    </row>
    <row r="122">
      <c r="A122" s="95" t="n"/>
      <c r="B122" s="45" t="n"/>
      <c r="C122" s="90" t="n"/>
      <c r="D122" s="145">
        <f>D121+C122</f>
        <v/>
      </c>
      <c r="E122" s="244" t="n"/>
      <c r="F122" s="90" t="n"/>
      <c r="G122" s="90" t="n"/>
      <c r="H122" s="90" t="n"/>
      <c r="I122" s="90" t="n"/>
      <c r="J122" s="90" t="n"/>
      <c r="K122" s="90" t="n"/>
      <c r="L122" s="90" t="n"/>
      <c r="M122" s="90" t="n"/>
      <c r="N122" s="90" t="n"/>
      <c r="O122" s="90" t="n"/>
      <c r="P122" s="90" t="n"/>
      <c r="Q122" s="244" t="n"/>
      <c r="R122" s="145">
        <f>IF(C122=0,0,C122-SUM(F122:P122))</f>
        <v/>
      </c>
    </row>
    <row r="123">
      <c r="A123" s="95" t="n"/>
      <c r="B123" s="45" t="n"/>
      <c r="C123" s="90" t="n"/>
      <c r="D123" s="145">
        <f>D122+C123</f>
        <v/>
      </c>
      <c r="E123" s="244" t="n"/>
      <c r="F123" s="90" t="n"/>
      <c r="G123" s="90" t="n"/>
      <c r="H123" s="90" t="n"/>
      <c r="I123" s="90" t="n"/>
      <c r="J123" s="90" t="n"/>
      <c r="K123" s="90" t="n"/>
      <c r="L123" s="90" t="n"/>
      <c r="M123" s="90" t="n"/>
      <c r="N123" s="90" t="n"/>
      <c r="O123" s="90" t="n"/>
      <c r="P123" s="90" t="n"/>
      <c r="Q123" s="244" t="n"/>
      <c r="R123" s="145">
        <f>IF(C123=0,0,C123-SUM(F123:P123))</f>
        <v/>
      </c>
    </row>
    <row r="124">
      <c r="A124" s="95" t="n"/>
      <c r="B124" s="45" t="n"/>
      <c r="C124" s="90" t="n"/>
      <c r="D124" s="145">
        <f>D123+C124</f>
        <v/>
      </c>
      <c r="E124" s="244" t="n"/>
      <c r="F124" s="90" t="n"/>
      <c r="G124" s="90" t="n"/>
      <c r="H124" s="90" t="n"/>
      <c r="I124" s="90" t="n"/>
      <c r="J124" s="90" t="n"/>
      <c r="K124" s="90" t="n"/>
      <c r="L124" s="90" t="n"/>
      <c r="M124" s="90" t="n"/>
      <c r="N124" s="90" t="n"/>
      <c r="O124" s="90" t="n"/>
      <c r="P124" s="90" t="n"/>
      <c r="Q124" s="244" t="n"/>
      <c r="R124" s="145">
        <f>IF(C124=0,0,C124-SUM(F124:P124))</f>
        <v/>
      </c>
    </row>
    <row r="125">
      <c r="A125" s="95" t="n"/>
      <c r="B125" s="45" t="n"/>
      <c r="C125" s="90" t="n"/>
      <c r="D125" s="145">
        <f>D124+C125</f>
        <v/>
      </c>
      <c r="E125" s="244" t="n"/>
      <c r="F125" s="90" t="n"/>
      <c r="G125" s="90" t="n"/>
      <c r="H125" s="90" t="n"/>
      <c r="I125" s="90" t="n"/>
      <c r="J125" s="90" t="n"/>
      <c r="K125" s="90" t="n"/>
      <c r="L125" s="90" t="n"/>
      <c r="M125" s="90" t="n"/>
      <c r="N125" s="90" t="n"/>
      <c r="O125" s="90" t="n"/>
      <c r="P125" s="90" t="n"/>
      <c r="Q125" s="244" t="n"/>
      <c r="R125" s="145">
        <f>IF(C125=0,0,C125-SUM(F125:P125))</f>
        <v/>
      </c>
    </row>
    <row r="126">
      <c r="A126" s="95" t="n"/>
      <c r="B126" s="45" t="n"/>
      <c r="C126" s="90" t="n"/>
      <c r="D126" s="145">
        <f>D125+C126</f>
        <v/>
      </c>
      <c r="E126" s="244" t="n"/>
      <c r="F126" s="90" t="n"/>
      <c r="G126" s="90" t="n"/>
      <c r="H126" s="90" t="n"/>
      <c r="I126" s="90" t="n"/>
      <c r="J126" s="90" t="n"/>
      <c r="K126" s="90" t="n"/>
      <c r="L126" s="90" t="n"/>
      <c r="M126" s="90" t="n"/>
      <c r="N126" s="90" t="n"/>
      <c r="O126" s="90" t="n"/>
      <c r="P126" s="90" t="n"/>
      <c r="Q126" s="244" t="n"/>
      <c r="R126" s="145">
        <f>IF(C126=0,0,C126-SUM(F126:P126))</f>
        <v/>
      </c>
    </row>
    <row r="127">
      <c r="A127" s="95" t="n"/>
      <c r="B127" s="45" t="n"/>
      <c r="C127" s="90" t="n"/>
      <c r="D127" s="145">
        <f>D126+C127</f>
        <v/>
      </c>
      <c r="E127" s="244" t="n"/>
      <c r="F127" s="90" t="n"/>
      <c r="G127" s="90" t="n"/>
      <c r="H127" s="90" t="n"/>
      <c r="I127" s="90" t="n"/>
      <c r="J127" s="90" t="n"/>
      <c r="K127" s="90" t="n"/>
      <c r="L127" s="90" t="n"/>
      <c r="M127" s="90" t="n"/>
      <c r="N127" s="90" t="n"/>
      <c r="O127" s="90" t="n"/>
      <c r="P127" s="90" t="n"/>
      <c r="Q127" s="244" t="n"/>
      <c r="R127" s="145">
        <f>IF(C127=0,0,C127-SUM(F127:P127))</f>
        <v/>
      </c>
    </row>
    <row r="128">
      <c r="A128" s="95" t="n"/>
      <c r="B128" s="45" t="n"/>
      <c r="C128" s="90" t="n"/>
      <c r="D128" s="145">
        <f>D127+C128</f>
        <v/>
      </c>
      <c r="E128" s="244" t="n"/>
      <c r="F128" s="90" t="n"/>
      <c r="G128" s="90" t="n"/>
      <c r="H128" s="90" t="n"/>
      <c r="I128" s="90" t="n"/>
      <c r="J128" s="90" t="n"/>
      <c r="K128" s="90" t="n"/>
      <c r="L128" s="90" t="n"/>
      <c r="M128" s="90" t="n"/>
      <c r="N128" s="90" t="n"/>
      <c r="O128" s="90" t="n"/>
      <c r="P128" s="90" t="n"/>
      <c r="Q128" s="244" t="n"/>
      <c r="R128" s="145">
        <f>IF(C128=0,0,C128-SUM(F128:P128))</f>
        <v/>
      </c>
    </row>
    <row r="129">
      <c r="A129" s="95" t="n"/>
      <c r="B129" s="45" t="n"/>
      <c r="C129" s="90" t="n"/>
      <c r="D129" s="145">
        <f>D128+C129</f>
        <v/>
      </c>
      <c r="E129" s="244" t="n"/>
      <c r="F129" s="90" t="n"/>
      <c r="G129" s="90" t="n"/>
      <c r="H129" s="90" t="n"/>
      <c r="I129" s="90" t="n"/>
      <c r="J129" s="90" t="n"/>
      <c r="K129" s="90" t="n"/>
      <c r="L129" s="90" t="n"/>
      <c r="M129" s="90" t="n"/>
      <c r="N129" s="90" t="n"/>
      <c r="O129" s="90" t="n"/>
      <c r="P129" s="90" t="n"/>
      <c r="Q129" s="244" t="n"/>
      <c r="R129" s="145">
        <f>IF(C129=0,0,C129-SUM(F129:P129))</f>
        <v/>
      </c>
    </row>
    <row r="130">
      <c r="A130" s="95" t="n"/>
      <c r="B130" s="45" t="n"/>
      <c r="C130" s="90" t="n"/>
      <c r="D130" s="145">
        <f>D129+C130</f>
        <v/>
      </c>
      <c r="E130" s="244" t="n"/>
      <c r="F130" s="90" t="n"/>
      <c r="G130" s="90" t="n"/>
      <c r="H130" s="90" t="n"/>
      <c r="I130" s="90" t="n"/>
      <c r="J130" s="90" t="n"/>
      <c r="K130" s="90" t="n"/>
      <c r="L130" s="90" t="n"/>
      <c r="M130" s="90" t="n"/>
      <c r="N130" s="90" t="n"/>
      <c r="O130" s="90" t="n"/>
      <c r="P130" s="90" t="n"/>
      <c r="Q130" s="244" t="n"/>
      <c r="R130" s="145">
        <f>IF(C130=0,0,C130-SUM(F130:P130))</f>
        <v/>
      </c>
    </row>
    <row r="131">
      <c r="A131" s="95" t="n"/>
      <c r="B131" s="45" t="n"/>
      <c r="C131" s="90" t="n"/>
      <c r="D131" s="145">
        <f>D130+C131</f>
        <v/>
      </c>
      <c r="E131" s="244" t="n"/>
      <c r="F131" s="90" t="n"/>
      <c r="G131" s="90" t="n"/>
      <c r="H131" s="90" t="n"/>
      <c r="I131" s="90" t="n"/>
      <c r="J131" s="90" t="n"/>
      <c r="K131" s="90" t="n"/>
      <c r="L131" s="90" t="n"/>
      <c r="M131" s="90" t="n"/>
      <c r="N131" s="90" t="n"/>
      <c r="O131" s="90" t="n"/>
      <c r="P131" s="90" t="n"/>
      <c r="Q131" s="244" t="n"/>
      <c r="R131" s="145">
        <f>IF(C131=0,0,C131-SUM(F131:P131))</f>
        <v/>
      </c>
    </row>
    <row r="132">
      <c r="A132" s="95" t="n"/>
      <c r="B132" s="45" t="n"/>
      <c r="C132" s="90" t="n"/>
      <c r="D132" s="145">
        <f>D131+C132</f>
        <v/>
      </c>
      <c r="E132" s="244" t="n"/>
      <c r="F132" s="90" t="n"/>
      <c r="G132" s="90" t="n"/>
      <c r="H132" s="90" t="n"/>
      <c r="I132" s="90" t="n"/>
      <c r="J132" s="90" t="n"/>
      <c r="K132" s="90" t="n"/>
      <c r="L132" s="90" t="n"/>
      <c r="M132" s="90" t="n"/>
      <c r="N132" s="90" t="n"/>
      <c r="O132" s="90" t="n"/>
      <c r="P132" s="90" t="n"/>
      <c r="Q132" s="244" t="n"/>
      <c r="R132" s="145">
        <f>IF(C132=0,0,C132-SUM(F132:P132))</f>
        <v/>
      </c>
    </row>
    <row r="133">
      <c r="A133" s="95" t="n"/>
      <c r="B133" s="45" t="n"/>
      <c r="C133" s="90" t="n"/>
      <c r="D133" s="145">
        <f>D132+C133</f>
        <v/>
      </c>
      <c r="E133" s="244" t="n"/>
      <c r="F133" s="90" t="n"/>
      <c r="G133" s="90" t="n"/>
      <c r="H133" s="90" t="n"/>
      <c r="I133" s="90" t="n"/>
      <c r="J133" s="90" t="n"/>
      <c r="K133" s="90" t="n"/>
      <c r="L133" s="90" t="n"/>
      <c r="M133" s="90" t="n"/>
      <c r="N133" s="90" t="n"/>
      <c r="O133" s="90" t="n"/>
      <c r="P133" s="90" t="n"/>
      <c r="Q133" s="244" t="n"/>
      <c r="R133" s="145">
        <f>IF(C133=0,0,C133-SUM(F133:P133))</f>
        <v/>
      </c>
    </row>
    <row r="134">
      <c r="A134" s="95" t="n"/>
      <c r="B134" s="45" t="n"/>
      <c r="C134" s="90" t="n"/>
      <c r="D134" s="145">
        <f>D133+C134</f>
        <v/>
      </c>
      <c r="E134" s="244" t="n"/>
      <c r="F134" s="90" t="n"/>
      <c r="G134" s="90" t="n"/>
      <c r="H134" s="90" t="n"/>
      <c r="I134" s="90" t="n"/>
      <c r="J134" s="90" t="n"/>
      <c r="K134" s="90" t="n"/>
      <c r="L134" s="90" t="n"/>
      <c r="M134" s="90" t="n"/>
      <c r="N134" s="90" t="n"/>
      <c r="O134" s="90" t="n"/>
      <c r="P134" s="90" t="n"/>
      <c r="Q134" s="244" t="n"/>
      <c r="R134" s="145">
        <f>IF(C134=0,0,C134-SUM(F134:P134))</f>
        <v/>
      </c>
    </row>
    <row r="135">
      <c r="A135" s="95" t="n"/>
      <c r="B135" s="45" t="n"/>
      <c r="C135" s="90" t="n"/>
      <c r="D135" s="145">
        <f>D134+C135</f>
        <v/>
      </c>
      <c r="E135" s="244" t="n"/>
      <c r="F135" s="90" t="n"/>
      <c r="G135" s="90" t="n"/>
      <c r="H135" s="90" t="n"/>
      <c r="I135" s="90" t="n"/>
      <c r="J135" s="90" t="n"/>
      <c r="K135" s="90" t="n"/>
      <c r="L135" s="90" t="n"/>
      <c r="M135" s="90" t="n"/>
      <c r="N135" s="90" t="n"/>
      <c r="O135" s="90" t="n"/>
      <c r="P135" s="90" t="n"/>
      <c r="Q135" s="244" t="n"/>
      <c r="R135" s="145">
        <f>IF(C135=0,0,C135-SUM(F135:P135))</f>
        <v/>
      </c>
    </row>
    <row r="136">
      <c r="A136" s="95" t="n"/>
      <c r="B136" s="45" t="n"/>
      <c r="C136" s="90" t="n"/>
      <c r="D136" s="145">
        <f>D135+C136</f>
        <v/>
      </c>
      <c r="E136" s="244" t="n"/>
      <c r="F136" s="90" t="n"/>
      <c r="G136" s="90" t="n"/>
      <c r="H136" s="90" t="n"/>
      <c r="I136" s="90" t="n"/>
      <c r="J136" s="90" t="n"/>
      <c r="K136" s="90" t="n"/>
      <c r="L136" s="90" t="n"/>
      <c r="M136" s="90" t="n"/>
      <c r="N136" s="90" t="n"/>
      <c r="O136" s="90" t="n"/>
      <c r="P136" s="90" t="n"/>
      <c r="Q136" s="244" t="n"/>
      <c r="R136" s="145">
        <f>IF(C136=0,0,C136-SUM(F136:P136))</f>
        <v/>
      </c>
    </row>
    <row r="137">
      <c r="A137" s="95" t="n"/>
      <c r="B137" s="45" t="n"/>
      <c r="C137" s="90" t="n"/>
      <c r="D137" s="145">
        <f>D136+C137</f>
        <v/>
      </c>
      <c r="E137" s="244" t="n"/>
      <c r="F137" s="90" t="n"/>
      <c r="G137" s="90" t="n"/>
      <c r="H137" s="90" t="n"/>
      <c r="I137" s="90" t="n"/>
      <c r="J137" s="90" t="n"/>
      <c r="K137" s="90" t="n"/>
      <c r="L137" s="90" t="n"/>
      <c r="M137" s="90" t="n"/>
      <c r="N137" s="90" t="n"/>
      <c r="O137" s="90" t="n"/>
      <c r="P137" s="90" t="n"/>
      <c r="Q137" s="244" t="n"/>
      <c r="R137" s="145">
        <f>IF(C137=0,0,C137-SUM(F137:P137))</f>
        <v/>
      </c>
    </row>
    <row r="138">
      <c r="A138" s="95" t="n"/>
      <c r="B138" s="45" t="n"/>
      <c r="C138" s="90" t="n"/>
      <c r="D138" s="145">
        <f>D137+C138</f>
        <v/>
      </c>
      <c r="E138" s="244" t="n"/>
      <c r="F138" s="90" t="n"/>
      <c r="G138" s="90" t="n"/>
      <c r="H138" s="90" t="n"/>
      <c r="I138" s="90" t="n"/>
      <c r="J138" s="90" t="n"/>
      <c r="K138" s="90" t="n"/>
      <c r="L138" s="90" t="n"/>
      <c r="M138" s="90" t="n"/>
      <c r="N138" s="90" t="n"/>
      <c r="O138" s="90" t="n"/>
      <c r="P138" s="90" t="n"/>
      <c r="Q138" s="244" t="n"/>
      <c r="R138" s="145">
        <f>IF(C138=0,0,C138-SUM(F138:P138))</f>
        <v/>
      </c>
    </row>
    <row r="139">
      <c r="A139" s="95" t="n"/>
      <c r="B139" s="45" t="n"/>
      <c r="C139" s="90" t="n"/>
      <c r="D139" s="145">
        <f>D138+C139</f>
        <v/>
      </c>
      <c r="E139" s="244" t="n"/>
      <c r="F139" s="90" t="n"/>
      <c r="G139" s="90" t="n"/>
      <c r="H139" s="90" t="n"/>
      <c r="I139" s="90" t="n"/>
      <c r="J139" s="90" t="n"/>
      <c r="K139" s="90" t="n"/>
      <c r="L139" s="90" t="n"/>
      <c r="M139" s="90" t="n"/>
      <c r="N139" s="90" t="n"/>
      <c r="O139" s="90" t="n"/>
      <c r="P139" s="90" t="n"/>
      <c r="Q139" s="244" t="n"/>
      <c r="R139" s="145">
        <f>IF(C139=0,0,C139-SUM(F139:P139))</f>
        <v/>
      </c>
    </row>
    <row r="140">
      <c r="A140" s="95" t="n"/>
      <c r="B140" s="45" t="n"/>
      <c r="C140" s="90" t="n"/>
      <c r="D140" s="145">
        <f>D139+C140</f>
        <v/>
      </c>
      <c r="E140" s="244" t="n"/>
      <c r="F140" s="90" t="n"/>
      <c r="G140" s="90" t="n"/>
      <c r="H140" s="90" t="n"/>
      <c r="I140" s="90" t="n"/>
      <c r="J140" s="90" t="n"/>
      <c r="K140" s="90" t="n"/>
      <c r="L140" s="90" t="n"/>
      <c r="M140" s="90" t="n"/>
      <c r="N140" s="90" t="n"/>
      <c r="O140" s="90" t="n"/>
      <c r="P140" s="90" t="n"/>
      <c r="Q140" s="244" t="n"/>
      <c r="R140" s="145">
        <f>IF(C140=0,0,C140-SUM(F140:P140))</f>
        <v/>
      </c>
    </row>
    <row r="141">
      <c r="A141" s="95" t="n"/>
      <c r="B141" s="45" t="n"/>
      <c r="C141" s="90" t="n"/>
      <c r="D141" s="145">
        <f>D140+C141</f>
        <v/>
      </c>
      <c r="E141" s="244" t="n"/>
      <c r="F141" s="90" t="n"/>
      <c r="G141" s="90" t="n"/>
      <c r="H141" s="90" t="n"/>
      <c r="I141" s="90" t="n"/>
      <c r="J141" s="90" t="n"/>
      <c r="K141" s="90" t="n"/>
      <c r="L141" s="90" t="n"/>
      <c r="M141" s="90" t="n"/>
      <c r="N141" s="90" t="n"/>
      <c r="O141" s="90" t="n"/>
      <c r="P141" s="90" t="n"/>
      <c r="Q141" s="244" t="n"/>
      <c r="R141" s="145">
        <f>IF(C141=0,0,C141-SUM(F141:P141))</f>
        <v/>
      </c>
    </row>
    <row r="142">
      <c r="A142" s="95" t="n"/>
      <c r="B142" s="45" t="n"/>
      <c r="C142" s="90" t="n"/>
      <c r="D142" s="145">
        <f>D141+C142</f>
        <v/>
      </c>
      <c r="E142" s="244" t="n"/>
      <c r="F142" s="90" t="n"/>
      <c r="G142" s="90" t="n"/>
      <c r="H142" s="90" t="n"/>
      <c r="I142" s="90" t="n"/>
      <c r="J142" s="90" t="n"/>
      <c r="K142" s="90" t="n"/>
      <c r="L142" s="90" t="n"/>
      <c r="M142" s="90" t="n"/>
      <c r="N142" s="90" t="n"/>
      <c r="O142" s="90" t="n"/>
      <c r="P142" s="90" t="n"/>
      <c r="Q142" s="244" t="n"/>
      <c r="R142" s="145">
        <f>IF(C142=0,0,C142-SUM(F142:P142))</f>
        <v/>
      </c>
    </row>
    <row r="143">
      <c r="A143" s="95" t="n"/>
      <c r="B143" s="45" t="n"/>
      <c r="C143" s="90" t="n"/>
      <c r="D143" s="145">
        <f>D142+C143</f>
        <v/>
      </c>
      <c r="E143" s="244" t="n"/>
      <c r="F143" s="90" t="n"/>
      <c r="G143" s="90" t="n"/>
      <c r="H143" s="90" t="n"/>
      <c r="I143" s="90" t="n"/>
      <c r="J143" s="90" t="n"/>
      <c r="K143" s="90" t="n"/>
      <c r="L143" s="90" t="n"/>
      <c r="M143" s="90" t="n"/>
      <c r="N143" s="90" t="n"/>
      <c r="O143" s="90" t="n"/>
      <c r="P143" s="90" t="n"/>
      <c r="Q143" s="244" t="n"/>
      <c r="R143" s="145">
        <f>IF(C143=0,0,C143-SUM(F143:P143))</f>
        <v/>
      </c>
    </row>
    <row r="144">
      <c r="A144" s="95" t="n"/>
      <c r="B144" s="45" t="n"/>
      <c r="C144" s="90" t="n"/>
      <c r="D144" s="145">
        <f>D143+C144</f>
        <v/>
      </c>
      <c r="E144" s="244" t="n"/>
      <c r="F144" s="90" t="n"/>
      <c r="G144" s="90" t="n"/>
      <c r="H144" s="90" t="n"/>
      <c r="I144" s="90" t="n"/>
      <c r="J144" s="90" t="n"/>
      <c r="K144" s="90" t="n"/>
      <c r="L144" s="90" t="n"/>
      <c r="M144" s="90" t="n"/>
      <c r="N144" s="90" t="n"/>
      <c r="O144" s="90" t="n"/>
      <c r="P144" s="90" t="n"/>
      <c r="Q144" s="244" t="n"/>
      <c r="R144" s="145">
        <f>IF(C144=0,0,C144-SUM(F144:P144))</f>
        <v/>
      </c>
    </row>
    <row r="145">
      <c r="A145" s="95" t="n"/>
      <c r="B145" s="45" t="n"/>
      <c r="C145" s="90" t="n"/>
      <c r="D145" s="145">
        <f>D144+C145</f>
        <v/>
      </c>
      <c r="E145" s="244" t="n"/>
      <c r="F145" s="90" t="n"/>
      <c r="G145" s="90" t="n"/>
      <c r="H145" s="90" t="n"/>
      <c r="I145" s="90" t="n"/>
      <c r="J145" s="90" t="n"/>
      <c r="K145" s="90" t="n"/>
      <c r="L145" s="90" t="n"/>
      <c r="M145" s="90" t="n"/>
      <c r="N145" s="90" t="n"/>
      <c r="O145" s="90" t="n"/>
      <c r="P145" s="90" t="n"/>
      <c r="Q145" s="244" t="n"/>
      <c r="R145" s="145">
        <f>IF(C145=0,0,C145-SUM(F145:P145))</f>
        <v/>
      </c>
    </row>
    <row r="146">
      <c r="A146" s="95" t="n"/>
      <c r="B146" s="45" t="n"/>
      <c r="C146" s="90" t="n"/>
      <c r="D146" s="145">
        <f>D145+C146</f>
        <v/>
      </c>
      <c r="E146" s="244" t="n"/>
      <c r="F146" s="90" t="n"/>
      <c r="G146" s="90" t="n"/>
      <c r="H146" s="90" t="n"/>
      <c r="I146" s="90" t="n"/>
      <c r="J146" s="90" t="n"/>
      <c r="K146" s="90" t="n"/>
      <c r="L146" s="90" t="n"/>
      <c r="M146" s="90" t="n"/>
      <c r="N146" s="90" t="n"/>
      <c r="O146" s="90" t="n"/>
      <c r="P146" s="90" t="n"/>
      <c r="Q146" s="244" t="n"/>
      <c r="R146" s="145">
        <f>IF(C146=0,0,C146-SUM(F146:P146))</f>
        <v/>
      </c>
    </row>
    <row r="147">
      <c r="A147" s="95" t="n"/>
      <c r="B147" s="45" t="n"/>
      <c r="C147" s="90" t="n"/>
      <c r="D147" s="145">
        <f>D146+C147</f>
        <v/>
      </c>
      <c r="E147" s="244" t="n"/>
      <c r="F147" s="90" t="n"/>
      <c r="G147" s="90" t="n"/>
      <c r="H147" s="90" t="n"/>
      <c r="I147" s="90" t="n"/>
      <c r="J147" s="90" t="n"/>
      <c r="K147" s="90" t="n"/>
      <c r="L147" s="90" t="n"/>
      <c r="M147" s="90" t="n"/>
      <c r="N147" s="90" t="n"/>
      <c r="O147" s="90" t="n"/>
      <c r="P147" s="90" t="n"/>
      <c r="Q147" s="244" t="n"/>
      <c r="R147" s="145">
        <f>IF(C147=0,0,C147-SUM(F147:P147))</f>
        <v/>
      </c>
    </row>
    <row r="148">
      <c r="A148" s="95" t="n"/>
      <c r="B148" s="45" t="n"/>
      <c r="C148" s="90" t="n"/>
      <c r="D148" s="145">
        <f>D147+C148</f>
        <v/>
      </c>
      <c r="E148" s="244" t="n"/>
      <c r="F148" s="90" t="n"/>
      <c r="G148" s="90" t="n"/>
      <c r="H148" s="90" t="n"/>
      <c r="I148" s="90" t="n"/>
      <c r="J148" s="90" t="n"/>
      <c r="K148" s="90" t="n"/>
      <c r="L148" s="90" t="n"/>
      <c r="M148" s="90" t="n"/>
      <c r="N148" s="90" t="n"/>
      <c r="O148" s="90" t="n"/>
      <c r="P148" s="90" t="n"/>
      <c r="Q148" s="244" t="n"/>
      <c r="R148" s="145">
        <f>IF(C148=0,0,C148-SUM(F148:P148))</f>
        <v/>
      </c>
    </row>
    <row r="149">
      <c r="A149" s="95" t="n"/>
      <c r="B149" s="45" t="n"/>
      <c r="C149" s="90" t="n"/>
      <c r="D149" s="145">
        <f>D148+C149</f>
        <v/>
      </c>
      <c r="E149" s="244" t="n"/>
      <c r="F149" s="90" t="n"/>
      <c r="G149" s="90" t="n"/>
      <c r="H149" s="90" t="n"/>
      <c r="I149" s="90" t="n"/>
      <c r="J149" s="90" t="n"/>
      <c r="K149" s="90" t="n"/>
      <c r="L149" s="90" t="n"/>
      <c r="M149" s="90" t="n"/>
      <c r="N149" s="90" t="n"/>
      <c r="O149" s="90" t="n"/>
      <c r="P149" s="90" t="n"/>
      <c r="Q149" s="244" t="n"/>
      <c r="R149" s="145">
        <f>IF(C149=0,0,C149-SUM(F149:P149))</f>
        <v/>
      </c>
    </row>
    <row r="150">
      <c r="A150" s="95" t="n"/>
      <c r="B150" s="45" t="n"/>
      <c r="C150" s="90" t="n"/>
      <c r="D150" s="145">
        <f>D149+C150</f>
        <v/>
      </c>
      <c r="E150" s="244" t="n"/>
      <c r="F150" s="90" t="n"/>
      <c r="G150" s="90" t="n"/>
      <c r="H150" s="90" t="n"/>
      <c r="I150" s="90" t="n"/>
      <c r="J150" s="90" t="n"/>
      <c r="K150" s="90" t="n"/>
      <c r="L150" s="90" t="n"/>
      <c r="M150" s="90" t="n"/>
      <c r="N150" s="90" t="n"/>
      <c r="O150" s="90" t="n"/>
      <c r="P150" s="90" t="n"/>
      <c r="Q150" s="244" t="n"/>
      <c r="R150" s="145">
        <f>IF(C150=0,0,C150-SUM(F150:P150))</f>
        <v/>
      </c>
    </row>
    <row r="151">
      <c r="A151" s="95" t="n"/>
      <c r="B151" s="45" t="n"/>
      <c r="C151" s="90" t="n"/>
      <c r="D151" s="145">
        <f>D150+C151</f>
        <v/>
      </c>
      <c r="E151" s="244" t="n"/>
      <c r="F151" s="90" t="n"/>
      <c r="G151" s="90" t="n"/>
      <c r="H151" s="90" t="n"/>
      <c r="I151" s="90" t="n"/>
      <c r="J151" s="90" t="n"/>
      <c r="K151" s="90" t="n"/>
      <c r="L151" s="90" t="n"/>
      <c r="M151" s="90" t="n"/>
      <c r="N151" s="90" t="n"/>
      <c r="O151" s="90" t="n"/>
      <c r="P151" s="90" t="n"/>
      <c r="Q151" s="244" t="n"/>
      <c r="R151" s="145">
        <f>IF(C151=0,0,C151-SUM(F151:P151))</f>
        <v/>
      </c>
    </row>
    <row r="152">
      <c r="A152" s="95" t="n"/>
      <c r="B152" s="45" t="n"/>
      <c r="C152" s="90" t="n"/>
      <c r="D152" s="145">
        <f>D151+C152</f>
        <v/>
      </c>
      <c r="E152" s="244" t="n"/>
      <c r="F152" s="90" t="n"/>
      <c r="G152" s="90" t="n"/>
      <c r="H152" s="90" t="n"/>
      <c r="I152" s="90" t="n"/>
      <c r="J152" s="90" t="n"/>
      <c r="K152" s="90" t="n"/>
      <c r="L152" s="90" t="n"/>
      <c r="M152" s="90" t="n"/>
      <c r="N152" s="90" t="n"/>
      <c r="O152" s="90" t="n"/>
      <c r="P152" s="90" t="n"/>
      <c r="Q152" s="244" t="n"/>
      <c r="R152" s="145">
        <f>IF(C152=0,0,C152-SUM(F152:P152))</f>
        <v/>
      </c>
    </row>
    <row r="153">
      <c r="A153" s="95" t="n"/>
      <c r="B153" s="45" t="n"/>
      <c r="C153" s="90" t="n"/>
      <c r="D153" s="145">
        <f>D152+C153</f>
        <v/>
      </c>
      <c r="E153" s="244" t="n"/>
      <c r="F153" s="90" t="n"/>
      <c r="G153" s="90" t="n"/>
      <c r="H153" s="90" t="n"/>
      <c r="I153" s="90" t="n"/>
      <c r="J153" s="90" t="n"/>
      <c r="K153" s="90" t="n"/>
      <c r="L153" s="90" t="n"/>
      <c r="M153" s="90" t="n"/>
      <c r="N153" s="90" t="n"/>
      <c r="O153" s="90" t="n"/>
      <c r="P153" s="90" t="n"/>
      <c r="Q153" s="244" t="n"/>
      <c r="R153" s="145">
        <f>IF(C153=0,0,C153-SUM(F153:P153))</f>
        <v/>
      </c>
    </row>
    <row r="154">
      <c r="A154" s="95" t="n"/>
      <c r="B154" s="45" t="n"/>
      <c r="C154" s="90" t="n"/>
      <c r="D154" s="145">
        <f>D153+C154</f>
        <v/>
      </c>
      <c r="E154" s="244" t="n"/>
      <c r="F154" s="90" t="n"/>
      <c r="G154" s="90" t="n"/>
      <c r="H154" s="90" t="n"/>
      <c r="I154" s="90" t="n"/>
      <c r="J154" s="90" t="n"/>
      <c r="K154" s="90" t="n"/>
      <c r="L154" s="90" t="n"/>
      <c r="M154" s="90" t="n"/>
      <c r="N154" s="90" t="n"/>
      <c r="O154" s="90" t="n"/>
      <c r="P154" s="90" t="n"/>
      <c r="Q154" s="244" t="n"/>
      <c r="R154" s="145">
        <f>IF(C154=0,0,C154-SUM(F154:P154))</f>
        <v/>
      </c>
    </row>
    <row r="155">
      <c r="A155" s="95" t="n"/>
      <c r="B155" s="45" t="n"/>
      <c r="C155" s="90" t="n"/>
      <c r="D155" s="145">
        <f>D154+C155</f>
        <v/>
      </c>
      <c r="E155" s="244" t="n"/>
      <c r="F155" s="90" t="n"/>
      <c r="G155" s="90" t="n"/>
      <c r="H155" s="90" t="n"/>
      <c r="I155" s="90" t="n"/>
      <c r="J155" s="90" t="n"/>
      <c r="K155" s="90" t="n"/>
      <c r="L155" s="90" t="n"/>
      <c r="M155" s="90" t="n"/>
      <c r="N155" s="90" t="n"/>
      <c r="O155" s="90" t="n"/>
      <c r="P155" s="90" t="n"/>
      <c r="Q155" s="244" t="n"/>
      <c r="R155" s="145">
        <f>IF(C155=0,0,C155-SUM(F155:P155))</f>
        <v/>
      </c>
    </row>
    <row r="156">
      <c r="A156" s="95" t="n"/>
      <c r="B156" s="45" t="n"/>
      <c r="C156" s="90" t="n"/>
      <c r="D156" s="145">
        <f>D155+C156</f>
        <v/>
      </c>
      <c r="E156" s="244" t="n"/>
      <c r="F156" s="90" t="n"/>
      <c r="G156" s="90" t="n"/>
      <c r="H156" s="90" t="n"/>
      <c r="I156" s="90" t="n"/>
      <c r="J156" s="90" t="n"/>
      <c r="K156" s="90" t="n"/>
      <c r="L156" s="90" t="n"/>
      <c r="M156" s="90" t="n"/>
      <c r="N156" s="90" t="n"/>
      <c r="O156" s="90" t="n"/>
      <c r="P156" s="90" t="n"/>
      <c r="Q156" s="244" t="n"/>
      <c r="R156" s="145">
        <f>IF(C156=0,0,C156-SUM(F156:P156))</f>
        <v/>
      </c>
    </row>
    <row r="157">
      <c r="A157" s="249" t="n"/>
      <c r="B157" s="131" t="inlineStr">
        <is>
          <t>TOTAL</t>
        </is>
      </c>
      <c r="C157" s="154">
        <f>SUM(C7:C156)</f>
        <v/>
      </c>
      <c r="D157" s="250" t="n"/>
      <c r="E157" s="251" t="n"/>
      <c r="F157" s="154">
        <f>SUM(F7:F156)</f>
        <v/>
      </c>
      <c r="G157" s="154">
        <f>SUM(G7:G156)</f>
        <v/>
      </c>
      <c r="H157" s="154">
        <f>SUM(H7:H156)</f>
        <v/>
      </c>
      <c r="I157" s="154">
        <f>SUM(I7:I156)</f>
        <v/>
      </c>
      <c r="J157" s="154">
        <f>SUM(J7:J156)</f>
        <v/>
      </c>
      <c r="K157" s="154">
        <f>SUM(K7:K156)</f>
        <v/>
      </c>
      <c r="L157" s="154">
        <f>SUM(L7:L156)</f>
        <v/>
      </c>
      <c r="M157" s="154">
        <f>SUM(M7:M156)</f>
        <v/>
      </c>
      <c r="N157" s="154">
        <f>SUM(N7:N156)</f>
        <v/>
      </c>
      <c r="O157" s="154">
        <f>SUM(O7:O156)</f>
        <v/>
      </c>
      <c r="P157" s="154">
        <f>SUM(P7:P156)</f>
        <v/>
      </c>
      <c r="Q157" s="251" t="n"/>
      <c r="R157" s="154">
        <f>SUM(R7:R156)</f>
        <v/>
      </c>
    </row>
    <row r="158">
      <c r="A158" s="244" t="n"/>
      <c r="B158" s="244" t="n"/>
      <c r="C158" s="244" t="n"/>
      <c r="D158" s="244" t="n"/>
      <c r="E158" s="244" t="n"/>
      <c r="F158" s="244" t="n"/>
      <c r="G158" s="244" t="n"/>
      <c r="H158" s="244" t="n"/>
      <c r="I158" s="244" t="n"/>
      <c r="J158" s="244" t="n"/>
      <c r="K158" s="244" t="n"/>
      <c r="L158" s="244" t="n"/>
      <c r="M158" s="244" t="n"/>
      <c r="N158" s="244" t="n"/>
      <c r="O158" s="244" t="n"/>
      <c r="P158" s="244" t="n"/>
      <c r="Q158" s="244" t="n"/>
      <c r="R158" s="244" t="n"/>
    </row>
    <row r="159">
      <c r="A159" s="244" t="n"/>
      <c r="B159" s="161" t="inlineStr">
        <is>
          <t>Closing balance per statement</t>
        </is>
      </c>
      <c r="C159" s="244" t="n"/>
      <c r="D159" s="93" t="n"/>
      <c r="E159" s="244" t="n"/>
      <c r="F159" s="244" t="n"/>
      <c r="G159" s="244" t="n"/>
      <c r="H159" s="244" t="n"/>
      <c r="I159" s="244" t="n"/>
      <c r="J159" s="244" t="n"/>
      <c r="K159" s="244" t="n"/>
      <c r="L159" s="244" t="n"/>
      <c r="M159" s="244" t="n"/>
      <c r="N159" s="244" t="n"/>
      <c r="O159" s="244" t="n"/>
      <c r="P159" s="244" t="n"/>
      <c r="Q159" s="244" t="n"/>
      <c r="R159" s="244" t="n"/>
    </row>
    <row r="160">
      <c r="A160" s="244" t="n"/>
      <c r="B160" s="158" t="inlineStr">
        <is>
          <t>Out by (must be nil)</t>
        </is>
      </c>
      <c r="C160" s="244" t="n"/>
      <c r="D160" s="162">
        <f>D159-(D6+C157)</f>
        <v/>
      </c>
      <c r="E160" s="244" t="n"/>
      <c r="F160" s="244" t="n"/>
      <c r="G160" s="244" t="n"/>
      <c r="H160" s="244" t="n"/>
      <c r="I160" s="244" t="n"/>
      <c r="J160" s="244" t="n"/>
      <c r="K160" s="244" t="n"/>
      <c r="L160" s="244" t="n"/>
      <c r="M160" s="244" t="n"/>
      <c r="N160" s="244" t="n"/>
      <c r="O160" s="244" t="n"/>
      <c r="P160" s="244" t="n"/>
      <c r="Q160" s="244" t="n"/>
      <c r="R160" s="244" t="n"/>
    </row>
  </sheetData>
  <mergeCells count="4">
    <mergeCell ref="F2:R2"/>
    <mergeCell ref="A1:R1"/>
    <mergeCell ref="A2:C2"/>
    <mergeCell ref="D2:E2"/>
  </mergeCells>
  <pageMargins left="0.75" right="0.75" top="1" bottom="1" header="0.5" footer="0.5"/>
  <pageSetup orientation="landscape" fitToHeight="0" fitToWidth="1"/>
</worksheet>
</file>

<file path=xl/worksheets/sheet12.xml><?xml version="1.0" encoding="utf-8"?>
<worksheet xmlns="http://schemas.openxmlformats.org/spreadsheetml/2006/main">
  <sheetPr>
    <tabColor rgb="003E8E7E"/>
    <outlinePr summaryBelow="1" summaryRight="1"/>
    <pageSetUpPr fitToPage="1"/>
  </sheetPr>
  <dimension ref="A1:R160"/>
  <sheetViews>
    <sheetView showGridLines="0"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34" customWidth="1" min="2" max="2"/>
    <col width="13" customWidth="1" min="3" max="3"/>
    <col width="13" customWidth="1" min="4" max="4"/>
    <col width="3"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3" customWidth="1" min="17" max="17"/>
    <col width="11" customWidth="1" min="18" max="18"/>
  </cols>
  <sheetData>
    <row r="1" ht="24" customHeight="1">
      <c r="A1" s="81" t="inlineStr">
        <is>
          <t>A10b  ·  Cashbook — one bank account</t>
        </is>
      </c>
      <c r="B1" s="66" t="n"/>
      <c r="C1" s="66" t="n"/>
      <c r="D1" s="66" t="n"/>
      <c r="E1" s="66" t="n"/>
      <c r="F1" s="66" t="n"/>
      <c r="G1" s="66" t="n"/>
      <c r="H1" s="66" t="n"/>
      <c r="I1" s="66" t="n"/>
      <c r="J1" s="66" t="n"/>
      <c r="K1" s="66" t="n"/>
      <c r="L1" s="66" t="n"/>
      <c r="M1" s="66" t="n"/>
      <c r="N1" s="66" t="n"/>
      <c r="O1" s="66" t="n"/>
      <c r="P1" s="66" t="n"/>
      <c r="Q1" s="66" t="n"/>
      <c r="R1" s="66" t="n"/>
    </row>
    <row r="2">
      <c r="A2" s="121">
        <f>'00 Index'!$C$3&amp;"    ·    FY "&amp;'00 Index'!$C$4</f>
        <v/>
      </c>
      <c r="D2" s="122" t="inlineStr">
        <is>
          <t>ATO item(s):</t>
        </is>
      </c>
      <c r="F2" s="123" t="inlineStr">
        <is>
          <t>workings</t>
        </is>
      </c>
    </row>
    <row r="3">
      <c r="A3" s="175" t="inlineStr">
        <is>
          <t>Bank / account:</t>
        </is>
      </c>
      <c r="B3" s="5" t="n"/>
      <c r="C3" s="244" t="n"/>
      <c r="D3" s="175" t="inlineStr">
        <is>
          <t>Statement ref:</t>
        </is>
      </c>
      <c r="E3" s="5" t="n"/>
      <c r="F3" s="244" t="n"/>
      <c r="G3" s="244" t="n"/>
      <c r="H3" s="244" t="n"/>
      <c r="I3" s="244" t="n"/>
      <c r="J3" s="244" t="n"/>
      <c r="K3" s="244" t="n"/>
      <c r="L3" s="244" t="n"/>
      <c r="M3" s="244" t="n"/>
      <c r="N3" s="244" t="n"/>
      <c r="O3" s="244" t="n"/>
      <c r="P3" s="244" t="n"/>
      <c r="Q3" s="244" t="n"/>
      <c r="R3" s="244" t="n"/>
    </row>
    <row r="4" ht="26" customHeight="1">
      <c r="A4" s="9" t="inlineStr">
        <is>
          <t>Date</t>
        </is>
      </c>
      <c r="B4" s="9" t="inlineStr">
        <is>
          <t>Transaction details</t>
        </is>
      </c>
      <c r="C4" s="9" t="inlineStr">
        <is>
          <t>Amount (+in/−out)</t>
        </is>
      </c>
      <c r="D4" s="9" t="inlineStr">
        <is>
          <t>Running balance</t>
        </is>
      </c>
      <c r="E4" s="31" t="inlineStr"/>
      <c r="F4" s="9" t="inlineStr">
        <is>
          <t>Code 1</t>
        </is>
      </c>
      <c r="G4" s="9" t="inlineStr">
        <is>
          <t>Code 2</t>
        </is>
      </c>
      <c r="H4" s="9" t="inlineStr">
        <is>
          <t>Code 3</t>
        </is>
      </c>
      <c r="I4" s="9" t="inlineStr">
        <is>
          <t>Code 4</t>
        </is>
      </c>
      <c r="J4" s="9" t="inlineStr">
        <is>
          <t>Code 5</t>
        </is>
      </c>
      <c r="K4" s="9" t="inlineStr">
        <is>
          <t>Code 6</t>
        </is>
      </c>
      <c r="L4" s="9" t="inlineStr">
        <is>
          <t>Code 7</t>
        </is>
      </c>
      <c r="M4" s="9" t="inlineStr">
        <is>
          <t>Code 8</t>
        </is>
      </c>
      <c r="N4" s="9" t="inlineStr">
        <is>
          <t>Code 9</t>
        </is>
      </c>
      <c r="O4" s="9" t="inlineStr">
        <is>
          <t>Code 10</t>
        </is>
      </c>
      <c r="P4" s="9" t="inlineStr">
        <is>
          <t>Code 11</t>
        </is>
      </c>
      <c r="Q4" s="31" t="n"/>
      <c r="R4" s="31" t="inlineStr">
        <is>
          <t>Check</t>
        </is>
      </c>
    </row>
    <row r="5">
      <c r="A5" s="132" t="inlineStr">
        <is>
          <t>Account →</t>
        </is>
      </c>
      <c r="B5" s="249" t="n"/>
      <c r="C5" s="249" t="n"/>
      <c r="D5" s="249" t="n"/>
      <c r="E5" s="244" t="n"/>
      <c r="F5" s="44" t="n"/>
      <c r="G5" s="44" t="n"/>
      <c r="H5" s="44" t="n"/>
      <c r="I5" s="44" t="n"/>
      <c r="J5" s="44" t="n"/>
      <c r="K5" s="44" t="n"/>
      <c r="L5" s="44" t="n"/>
      <c r="M5" s="44" t="n"/>
      <c r="N5" s="44" t="n"/>
      <c r="O5" s="44" t="n"/>
      <c r="P5" s="44" t="n"/>
      <c r="Q5" s="244" t="n"/>
      <c r="R5" s="249" t="n"/>
    </row>
    <row r="6">
      <c r="A6" s="249" t="n"/>
      <c r="B6" s="131" t="inlineStr">
        <is>
          <t>Opening balance</t>
        </is>
      </c>
      <c r="C6" s="249" t="n"/>
      <c r="D6" s="90" t="n"/>
      <c r="E6" s="244" t="n"/>
      <c r="F6" s="249" t="n"/>
      <c r="G6" s="249" t="n"/>
      <c r="H6" s="249" t="n"/>
      <c r="I6" s="249" t="n"/>
      <c r="J6" s="249" t="n"/>
      <c r="K6" s="249" t="n"/>
      <c r="L6" s="249" t="n"/>
      <c r="M6" s="249" t="n"/>
      <c r="N6" s="249" t="n"/>
      <c r="O6" s="249" t="n"/>
      <c r="P6" s="249" t="n"/>
      <c r="Q6" s="244" t="n"/>
      <c r="R6" s="249" t="n"/>
    </row>
    <row r="7">
      <c r="A7" s="95" t="n"/>
      <c r="B7" s="45" t="n"/>
      <c r="C7" s="90" t="n"/>
      <c r="D7" s="145">
        <f>D6+C7</f>
        <v/>
      </c>
      <c r="E7" s="244" t="n"/>
      <c r="F7" s="90" t="n"/>
      <c r="G7" s="90" t="n"/>
      <c r="H7" s="90" t="n"/>
      <c r="I7" s="90" t="n"/>
      <c r="J7" s="90" t="n"/>
      <c r="K7" s="90" t="n"/>
      <c r="L7" s="90" t="n"/>
      <c r="M7" s="90" t="n"/>
      <c r="N7" s="90" t="n"/>
      <c r="O7" s="90" t="n"/>
      <c r="P7" s="90" t="n"/>
      <c r="Q7" s="244" t="n"/>
      <c r="R7" s="145">
        <f>IF(C7=0,0,C7-SUM(F7:P7))</f>
        <v/>
      </c>
    </row>
    <row r="8">
      <c r="A8" s="95" t="n"/>
      <c r="B8" s="45" t="n"/>
      <c r="C8" s="90" t="n"/>
      <c r="D8" s="145">
        <f>D7+C8</f>
        <v/>
      </c>
      <c r="E8" s="244" t="n"/>
      <c r="F8" s="90" t="n"/>
      <c r="G8" s="90" t="n"/>
      <c r="H8" s="90" t="n"/>
      <c r="I8" s="90" t="n"/>
      <c r="J8" s="90" t="n"/>
      <c r="K8" s="90" t="n"/>
      <c r="L8" s="90" t="n"/>
      <c r="M8" s="90" t="n"/>
      <c r="N8" s="90" t="n"/>
      <c r="O8" s="90" t="n"/>
      <c r="P8" s="90" t="n"/>
      <c r="Q8" s="244" t="n"/>
      <c r="R8" s="145">
        <f>IF(C8=0,0,C8-SUM(F8:P8))</f>
        <v/>
      </c>
    </row>
    <row r="9">
      <c r="A9" s="95" t="n"/>
      <c r="B9" s="45" t="n"/>
      <c r="C9" s="90" t="n"/>
      <c r="D9" s="145">
        <f>D8+C9</f>
        <v/>
      </c>
      <c r="E9" s="244" t="n"/>
      <c r="F9" s="90" t="n"/>
      <c r="G9" s="90" t="n"/>
      <c r="H9" s="90" t="n"/>
      <c r="I9" s="90" t="n"/>
      <c r="J9" s="90" t="n"/>
      <c r="K9" s="90" t="n"/>
      <c r="L9" s="90" t="n"/>
      <c r="M9" s="90" t="n"/>
      <c r="N9" s="90" t="n"/>
      <c r="O9" s="90" t="n"/>
      <c r="P9" s="90" t="n"/>
      <c r="Q9" s="244" t="n"/>
      <c r="R9" s="145">
        <f>IF(C9=0,0,C9-SUM(F9:P9))</f>
        <v/>
      </c>
    </row>
    <row r="10">
      <c r="A10" s="95" t="n"/>
      <c r="B10" s="45" t="n"/>
      <c r="C10" s="90" t="n"/>
      <c r="D10" s="145">
        <f>D9+C10</f>
        <v/>
      </c>
      <c r="E10" s="244" t="n"/>
      <c r="F10" s="90" t="n"/>
      <c r="G10" s="90" t="n"/>
      <c r="H10" s="90" t="n"/>
      <c r="I10" s="90" t="n"/>
      <c r="J10" s="90" t="n"/>
      <c r="K10" s="90" t="n"/>
      <c r="L10" s="90" t="n"/>
      <c r="M10" s="90" t="n"/>
      <c r="N10" s="90" t="n"/>
      <c r="O10" s="90" t="n"/>
      <c r="P10" s="90" t="n"/>
      <c r="Q10" s="244" t="n"/>
      <c r="R10" s="145">
        <f>IF(C10=0,0,C10-SUM(F10:P10))</f>
        <v/>
      </c>
    </row>
    <row r="11">
      <c r="A11" s="95" t="n"/>
      <c r="B11" s="45" t="n"/>
      <c r="C11" s="90" t="n"/>
      <c r="D11" s="145">
        <f>D10+C11</f>
        <v/>
      </c>
      <c r="E11" s="244" t="n"/>
      <c r="F11" s="90" t="n"/>
      <c r="G11" s="90" t="n"/>
      <c r="H11" s="90" t="n"/>
      <c r="I11" s="90" t="n"/>
      <c r="J11" s="90" t="n"/>
      <c r="K11" s="90" t="n"/>
      <c r="L11" s="90" t="n"/>
      <c r="M11" s="90" t="n"/>
      <c r="N11" s="90" t="n"/>
      <c r="O11" s="90" t="n"/>
      <c r="P11" s="90" t="n"/>
      <c r="Q11" s="244" t="n"/>
      <c r="R11" s="145">
        <f>IF(C11=0,0,C11-SUM(F11:P11))</f>
        <v/>
      </c>
    </row>
    <row r="12">
      <c r="A12" s="95" t="n"/>
      <c r="B12" s="45" t="n"/>
      <c r="C12" s="90" t="n"/>
      <c r="D12" s="145">
        <f>D11+C12</f>
        <v/>
      </c>
      <c r="E12" s="244" t="n"/>
      <c r="F12" s="90" t="n"/>
      <c r="G12" s="90" t="n"/>
      <c r="H12" s="90" t="n"/>
      <c r="I12" s="90" t="n"/>
      <c r="J12" s="90" t="n"/>
      <c r="K12" s="90" t="n"/>
      <c r="L12" s="90" t="n"/>
      <c r="M12" s="90" t="n"/>
      <c r="N12" s="90" t="n"/>
      <c r="O12" s="90" t="n"/>
      <c r="P12" s="90" t="n"/>
      <c r="Q12" s="244" t="n"/>
      <c r="R12" s="145">
        <f>IF(C12=0,0,C12-SUM(F12:P12))</f>
        <v/>
      </c>
    </row>
    <row r="13">
      <c r="A13" s="95" t="n"/>
      <c r="B13" s="45" t="n"/>
      <c r="C13" s="90" t="n"/>
      <c r="D13" s="145">
        <f>D12+C13</f>
        <v/>
      </c>
      <c r="E13" s="244" t="n"/>
      <c r="F13" s="90" t="n"/>
      <c r="G13" s="90" t="n"/>
      <c r="H13" s="90" t="n"/>
      <c r="I13" s="90" t="n"/>
      <c r="J13" s="90" t="n"/>
      <c r="K13" s="90" t="n"/>
      <c r="L13" s="90" t="n"/>
      <c r="M13" s="90" t="n"/>
      <c r="N13" s="90" t="n"/>
      <c r="O13" s="90" t="n"/>
      <c r="P13" s="90" t="n"/>
      <c r="Q13" s="244" t="n"/>
      <c r="R13" s="145">
        <f>IF(C13=0,0,C13-SUM(F13:P13))</f>
        <v/>
      </c>
    </row>
    <row r="14">
      <c r="A14" s="95" t="n"/>
      <c r="B14" s="45" t="n"/>
      <c r="C14" s="90" t="n"/>
      <c r="D14" s="145">
        <f>D13+C14</f>
        <v/>
      </c>
      <c r="E14" s="244" t="n"/>
      <c r="F14" s="90" t="n"/>
      <c r="G14" s="90" t="n"/>
      <c r="H14" s="90" t="n"/>
      <c r="I14" s="90" t="n"/>
      <c r="J14" s="90" t="n"/>
      <c r="K14" s="90" t="n"/>
      <c r="L14" s="90" t="n"/>
      <c r="M14" s="90" t="n"/>
      <c r="N14" s="90" t="n"/>
      <c r="O14" s="90" t="n"/>
      <c r="P14" s="90" t="n"/>
      <c r="Q14" s="244" t="n"/>
      <c r="R14" s="145">
        <f>IF(C14=0,0,C14-SUM(F14:P14))</f>
        <v/>
      </c>
    </row>
    <row r="15">
      <c r="A15" s="95" t="n"/>
      <c r="B15" s="45" t="n"/>
      <c r="C15" s="90" t="n"/>
      <c r="D15" s="145">
        <f>D14+C15</f>
        <v/>
      </c>
      <c r="E15" s="244" t="n"/>
      <c r="F15" s="90" t="n"/>
      <c r="G15" s="90" t="n"/>
      <c r="H15" s="90" t="n"/>
      <c r="I15" s="90" t="n"/>
      <c r="J15" s="90" t="n"/>
      <c r="K15" s="90" t="n"/>
      <c r="L15" s="90" t="n"/>
      <c r="M15" s="90" t="n"/>
      <c r="N15" s="90" t="n"/>
      <c r="O15" s="90" t="n"/>
      <c r="P15" s="90" t="n"/>
      <c r="Q15" s="244" t="n"/>
      <c r="R15" s="145">
        <f>IF(C15=0,0,C15-SUM(F15:P15))</f>
        <v/>
      </c>
    </row>
    <row r="16">
      <c r="A16" s="95" t="n"/>
      <c r="B16" s="45" t="n"/>
      <c r="C16" s="90" t="n"/>
      <c r="D16" s="145">
        <f>D15+C16</f>
        <v/>
      </c>
      <c r="E16" s="244" t="n"/>
      <c r="F16" s="90" t="n"/>
      <c r="G16" s="90" t="n"/>
      <c r="H16" s="90" t="n"/>
      <c r="I16" s="90" t="n"/>
      <c r="J16" s="90" t="n"/>
      <c r="K16" s="90" t="n"/>
      <c r="L16" s="90" t="n"/>
      <c r="M16" s="90" t="n"/>
      <c r="N16" s="90" t="n"/>
      <c r="O16" s="90" t="n"/>
      <c r="P16" s="90" t="n"/>
      <c r="Q16" s="244" t="n"/>
      <c r="R16" s="145">
        <f>IF(C16=0,0,C16-SUM(F16:P16))</f>
        <v/>
      </c>
    </row>
    <row r="17">
      <c r="A17" s="95" t="n"/>
      <c r="B17" s="45" t="n"/>
      <c r="C17" s="90" t="n"/>
      <c r="D17" s="145">
        <f>D16+C17</f>
        <v/>
      </c>
      <c r="E17" s="244" t="n"/>
      <c r="F17" s="90" t="n"/>
      <c r="G17" s="90" t="n"/>
      <c r="H17" s="90" t="n"/>
      <c r="I17" s="90" t="n"/>
      <c r="J17" s="90" t="n"/>
      <c r="K17" s="90" t="n"/>
      <c r="L17" s="90" t="n"/>
      <c r="M17" s="90" t="n"/>
      <c r="N17" s="90" t="n"/>
      <c r="O17" s="90" t="n"/>
      <c r="P17" s="90" t="n"/>
      <c r="Q17" s="244" t="n"/>
      <c r="R17" s="145">
        <f>IF(C17=0,0,C17-SUM(F17:P17))</f>
        <v/>
      </c>
    </row>
    <row r="18">
      <c r="A18" s="95" t="n"/>
      <c r="B18" s="45" t="n"/>
      <c r="C18" s="90" t="n"/>
      <c r="D18" s="145">
        <f>D17+C18</f>
        <v/>
      </c>
      <c r="E18" s="244" t="n"/>
      <c r="F18" s="90" t="n"/>
      <c r="G18" s="90" t="n"/>
      <c r="H18" s="90" t="n"/>
      <c r="I18" s="90" t="n"/>
      <c r="J18" s="90" t="n"/>
      <c r="K18" s="90" t="n"/>
      <c r="L18" s="90" t="n"/>
      <c r="M18" s="90" t="n"/>
      <c r="N18" s="90" t="n"/>
      <c r="O18" s="90" t="n"/>
      <c r="P18" s="90" t="n"/>
      <c r="Q18" s="244" t="n"/>
      <c r="R18" s="145">
        <f>IF(C18=0,0,C18-SUM(F18:P18))</f>
        <v/>
      </c>
    </row>
    <row r="19">
      <c r="A19" s="95" t="n"/>
      <c r="B19" s="45" t="n"/>
      <c r="C19" s="90" t="n"/>
      <c r="D19" s="145">
        <f>D18+C19</f>
        <v/>
      </c>
      <c r="E19" s="244" t="n"/>
      <c r="F19" s="90" t="n"/>
      <c r="G19" s="90" t="n"/>
      <c r="H19" s="90" t="n"/>
      <c r="I19" s="90" t="n"/>
      <c r="J19" s="90" t="n"/>
      <c r="K19" s="90" t="n"/>
      <c r="L19" s="90" t="n"/>
      <c r="M19" s="90" t="n"/>
      <c r="N19" s="90" t="n"/>
      <c r="O19" s="90" t="n"/>
      <c r="P19" s="90" t="n"/>
      <c r="Q19" s="244" t="n"/>
      <c r="R19" s="145">
        <f>IF(C19=0,0,C19-SUM(F19:P19))</f>
        <v/>
      </c>
    </row>
    <row r="20">
      <c r="A20" s="95" t="n"/>
      <c r="B20" s="45" t="n"/>
      <c r="C20" s="90" t="n"/>
      <c r="D20" s="145">
        <f>D19+C20</f>
        <v/>
      </c>
      <c r="E20" s="244" t="n"/>
      <c r="F20" s="90" t="n"/>
      <c r="G20" s="90" t="n"/>
      <c r="H20" s="90" t="n"/>
      <c r="I20" s="90" t="n"/>
      <c r="J20" s="90" t="n"/>
      <c r="K20" s="90" t="n"/>
      <c r="L20" s="90" t="n"/>
      <c r="M20" s="90" t="n"/>
      <c r="N20" s="90" t="n"/>
      <c r="O20" s="90" t="n"/>
      <c r="P20" s="90" t="n"/>
      <c r="Q20" s="244" t="n"/>
      <c r="R20" s="145">
        <f>IF(C20=0,0,C20-SUM(F20:P20))</f>
        <v/>
      </c>
    </row>
    <row r="21">
      <c r="A21" s="95" t="n"/>
      <c r="B21" s="45" t="n"/>
      <c r="C21" s="90" t="n"/>
      <c r="D21" s="145">
        <f>D20+C21</f>
        <v/>
      </c>
      <c r="E21" s="244" t="n"/>
      <c r="F21" s="90" t="n"/>
      <c r="G21" s="90" t="n"/>
      <c r="H21" s="90" t="n"/>
      <c r="I21" s="90" t="n"/>
      <c r="J21" s="90" t="n"/>
      <c r="K21" s="90" t="n"/>
      <c r="L21" s="90" t="n"/>
      <c r="M21" s="90" t="n"/>
      <c r="N21" s="90" t="n"/>
      <c r="O21" s="90" t="n"/>
      <c r="P21" s="90" t="n"/>
      <c r="Q21" s="244" t="n"/>
      <c r="R21" s="145">
        <f>IF(C21=0,0,C21-SUM(F21:P21))</f>
        <v/>
      </c>
    </row>
    <row r="22">
      <c r="A22" s="95" t="n"/>
      <c r="B22" s="45" t="n"/>
      <c r="C22" s="90" t="n"/>
      <c r="D22" s="145">
        <f>D21+C22</f>
        <v/>
      </c>
      <c r="E22" s="244" t="n"/>
      <c r="F22" s="90" t="n"/>
      <c r="G22" s="90" t="n"/>
      <c r="H22" s="90" t="n"/>
      <c r="I22" s="90" t="n"/>
      <c r="J22" s="90" t="n"/>
      <c r="K22" s="90" t="n"/>
      <c r="L22" s="90" t="n"/>
      <c r="M22" s="90" t="n"/>
      <c r="N22" s="90" t="n"/>
      <c r="O22" s="90" t="n"/>
      <c r="P22" s="90" t="n"/>
      <c r="Q22" s="244" t="n"/>
      <c r="R22" s="145">
        <f>IF(C22=0,0,C22-SUM(F22:P22))</f>
        <v/>
      </c>
    </row>
    <row r="23">
      <c r="A23" s="95" t="n"/>
      <c r="B23" s="45" t="n"/>
      <c r="C23" s="90" t="n"/>
      <c r="D23" s="145">
        <f>D22+C23</f>
        <v/>
      </c>
      <c r="E23" s="244" t="n"/>
      <c r="F23" s="90" t="n"/>
      <c r="G23" s="90" t="n"/>
      <c r="H23" s="90" t="n"/>
      <c r="I23" s="90" t="n"/>
      <c r="J23" s="90" t="n"/>
      <c r="K23" s="90" t="n"/>
      <c r="L23" s="90" t="n"/>
      <c r="M23" s="90" t="n"/>
      <c r="N23" s="90" t="n"/>
      <c r="O23" s="90" t="n"/>
      <c r="P23" s="90" t="n"/>
      <c r="Q23" s="244" t="n"/>
      <c r="R23" s="145">
        <f>IF(C23=0,0,C23-SUM(F23:P23))</f>
        <v/>
      </c>
    </row>
    <row r="24">
      <c r="A24" s="95" t="n"/>
      <c r="B24" s="45" t="n"/>
      <c r="C24" s="90" t="n"/>
      <c r="D24" s="145">
        <f>D23+C24</f>
        <v/>
      </c>
      <c r="E24" s="244" t="n"/>
      <c r="F24" s="90" t="n"/>
      <c r="G24" s="90" t="n"/>
      <c r="H24" s="90" t="n"/>
      <c r="I24" s="90" t="n"/>
      <c r="J24" s="90" t="n"/>
      <c r="K24" s="90" t="n"/>
      <c r="L24" s="90" t="n"/>
      <c r="M24" s="90" t="n"/>
      <c r="N24" s="90" t="n"/>
      <c r="O24" s="90" t="n"/>
      <c r="P24" s="90" t="n"/>
      <c r="Q24" s="244" t="n"/>
      <c r="R24" s="145">
        <f>IF(C24=0,0,C24-SUM(F24:P24))</f>
        <v/>
      </c>
    </row>
    <row r="25">
      <c r="A25" s="95" t="n"/>
      <c r="B25" s="45" t="n"/>
      <c r="C25" s="90" t="n"/>
      <c r="D25" s="145">
        <f>D24+C25</f>
        <v/>
      </c>
      <c r="E25" s="244" t="n"/>
      <c r="F25" s="90" t="n"/>
      <c r="G25" s="90" t="n"/>
      <c r="H25" s="90" t="n"/>
      <c r="I25" s="90" t="n"/>
      <c r="J25" s="90" t="n"/>
      <c r="K25" s="90" t="n"/>
      <c r="L25" s="90" t="n"/>
      <c r="M25" s="90" t="n"/>
      <c r="N25" s="90" t="n"/>
      <c r="O25" s="90" t="n"/>
      <c r="P25" s="90" t="n"/>
      <c r="Q25" s="244" t="n"/>
      <c r="R25" s="145">
        <f>IF(C25=0,0,C25-SUM(F25:P25))</f>
        <v/>
      </c>
    </row>
    <row r="26">
      <c r="A26" s="95" t="n"/>
      <c r="B26" s="45" t="n"/>
      <c r="C26" s="90" t="n"/>
      <c r="D26" s="145">
        <f>D25+C26</f>
        <v/>
      </c>
      <c r="E26" s="244" t="n"/>
      <c r="F26" s="90" t="n"/>
      <c r="G26" s="90" t="n"/>
      <c r="H26" s="90" t="n"/>
      <c r="I26" s="90" t="n"/>
      <c r="J26" s="90" t="n"/>
      <c r="K26" s="90" t="n"/>
      <c r="L26" s="90" t="n"/>
      <c r="M26" s="90" t="n"/>
      <c r="N26" s="90" t="n"/>
      <c r="O26" s="90" t="n"/>
      <c r="P26" s="90" t="n"/>
      <c r="Q26" s="244" t="n"/>
      <c r="R26" s="145">
        <f>IF(C26=0,0,C26-SUM(F26:P26))</f>
        <v/>
      </c>
    </row>
    <row r="27">
      <c r="A27" s="95" t="n"/>
      <c r="B27" s="45" t="n"/>
      <c r="C27" s="90" t="n"/>
      <c r="D27" s="145">
        <f>D26+C27</f>
        <v/>
      </c>
      <c r="E27" s="244" t="n"/>
      <c r="F27" s="90" t="n"/>
      <c r="G27" s="90" t="n"/>
      <c r="H27" s="90" t="n"/>
      <c r="I27" s="90" t="n"/>
      <c r="J27" s="90" t="n"/>
      <c r="K27" s="90" t="n"/>
      <c r="L27" s="90" t="n"/>
      <c r="M27" s="90" t="n"/>
      <c r="N27" s="90" t="n"/>
      <c r="O27" s="90" t="n"/>
      <c r="P27" s="90" t="n"/>
      <c r="Q27" s="244" t="n"/>
      <c r="R27" s="145">
        <f>IF(C27=0,0,C27-SUM(F27:P27))</f>
        <v/>
      </c>
    </row>
    <row r="28">
      <c r="A28" s="95" t="n"/>
      <c r="B28" s="45" t="n"/>
      <c r="C28" s="90" t="n"/>
      <c r="D28" s="145">
        <f>D27+C28</f>
        <v/>
      </c>
      <c r="E28" s="244" t="n"/>
      <c r="F28" s="90" t="n"/>
      <c r="G28" s="90" t="n"/>
      <c r="H28" s="90" t="n"/>
      <c r="I28" s="90" t="n"/>
      <c r="J28" s="90" t="n"/>
      <c r="K28" s="90" t="n"/>
      <c r="L28" s="90" t="n"/>
      <c r="M28" s="90" t="n"/>
      <c r="N28" s="90" t="n"/>
      <c r="O28" s="90" t="n"/>
      <c r="P28" s="90" t="n"/>
      <c r="Q28" s="244" t="n"/>
      <c r="R28" s="145">
        <f>IF(C28=0,0,C28-SUM(F28:P28))</f>
        <v/>
      </c>
    </row>
    <row r="29">
      <c r="A29" s="95" t="n"/>
      <c r="B29" s="45" t="n"/>
      <c r="C29" s="90" t="n"/>
      <c r="D29" s="145">
        <f>D28+C29</f>
        <v/>
      </c>
      <c r="E29" s="244" t="n"/>
      <c r="F29" s="90" t="n"/>
      <c r="G29" s="90" t="n"/>
      <c r="H29" s="90" t="n"/>
      <c r="I29" s="90" t="n"/>
      <c r="J29" s="90" t="n"/>
      <c r="K29" s="90" t="n"/>
      <c r="L29" s="90" t="n"/>
      <c r="M29" s="90" t="n"/>
      <c r="N29" s="90" t="n"/>
      <c r="O29" s="90" t="n"/>
      <c r="P29" s="90" t="n"/>
      <c r="Q29" s="244" t="n"/>
      <c r="R29" s="145">
        <f>IF(C29=0,0,C29-SUM(F29:P29))</f>
        <v/>
      </c>
    </row>
    <row r="30">
      <c r="A30" s="95" t="n"/>
      <c r="B30" s="45" t="n"/>
      <c r="C30" s="90" t="n"/>
      <c r="D30" s="145">
        <f>D29+C30</f>
        <v/>
      </c>
      <c r="E30" s="244" t="n"/>
      <c r="F30" s="90" t="n"/>
      <c r="G30" s="90" t="n"/>
      <c r="H30" s="90" t="n"/>
      <c r="I30" s="90" t="n"/>
      <c r="J30" s="90" t="n"/>
      <c r="K30" s="90" t="n"/>
      <c r="L30" s="90" t="n"/>
      <c r="M30" s="90" t="n"/>
      <c r="N30" s="90" t="n"/>
      <c r="O30" s="90" t="n"/>
      <c r="P30" s="90" t="n"/>
      <c r="Q30" s="244" t="n"/>
      <c r="R30" s="145">
        <f>IF(C30=0,0,C30-SUM(F30:P30))</f>
        <v/>
      </c>
    </row>
    <row r="31">
      <c r="A31" s="95" t="n"/>
      <c r="B31" s="45" t="n"/>
      <c r="C31" s="90" t="n"/>
      <c r="D31" s="145">
        <f>D30+C31</f>
        <v/>
      </c>
      <c r="E31" s="244" t="n"/>
      <c r="F31" s="90" t="n"/>
      <c r="G31" s="90" t="n"/>
      <c r="H31" s="90" t="n"/>
      <c r="I31" s="90" t="n"/>
      <c r="J31" s="90" t="n"/>
      <c r="K31" s="90" t="n"/>
      <c r="L31" s="90" t="n"/>
      <c r="M31" s="90" t="n"/>
      <c r="N31" s="90" t="n"/>
      <c r="O31" s="90" t="n"/>
      <c r="P31" s="90" t="n"/>
      <c r="Q31" s="244" t="n"/>
      <c r="R31" s="145">
        <f>IF(C31=0,0,C31-SUM(F31:P31))</f>
        <v/>
      </c>
    </row>
    <row r="32">
      <c r="A32" s="95" t="n"/>
      <c r="B32" s="45" t="n"/>
      <c r="C32" s="90" t="n"/>
      <c r="D32" s="145">
        <f>D31+C32</f>
        <v/>
      </c>
      <c r="E32" s="244" t="n"/>
      <c r="F32" s="90" t="n"/>
      <c r="G32" s="90" t="n"/>
      <c r="H32" s="90" t="n"/>
      <c r="I32" s="90" t="n"/>
      <c r="J32" s="90" t="n"/>
      <c r="K32" s="90" t="n"/>
      <c r="L32" s="90" t="n"/>
      <c r="M32" s="90" t="n"/>
      <c r="N32" s="90" t="n"/>
      <c r="O32" s="90" t="n"/>
      <c r="P32" s="90" t="n"/>
      <c r="Q32" s="244" t="n"/>
      <c r="R32" s="145">
        <f>IF(C32=0,0,C32-SUM(F32:P32))</f>
        <v/>
      </c>
    </row>
    <row r="33">
      <c r="A33" s="95" t="n"/>
      <c r="B33" s="45" t="n"/>
      <c r="C33" s="90" t="n"/>
      <c r="D33" s="145">
        <f>D32+C33</f>
        <v/>
      </c>
      <c r="E33" s="244" t="n"/>
      <c r="F33" s="90" t="n"/>
      <c r="G33" s="90" t="n"/>
      <c r="H33" s="90" t="n"/>
      <c r="I33" s="90" t="n"/>
      <c r="J33" s="90" t="n"/>
      <c r="K33" s="90" t="n"/>
      <c r="L33" s="90" t="n"/>
      <c r="M33" s="90" t="n"/>
      <c r="N33" s="90" t="n"/>
      <c r="O33" s="90" t="n"/>
      <c r="P33" s="90" t="n"/>
      <c r="Q33" s="244" t="n"/>
      <c r="R33" s="145">
        <f>IF(C33=0,0,C33-SUM(F33:P33))</f>
        <v/>
      </c>
    </row>
    <row r="34">
      <c r="A34" s="95" t="n"/>
      <c r="B34" s="45" t="n"/>
      <c r="C34" s="90" t="n"/>
      <c r="D34" s="145">
        <f>D33+C34</f>
        <v/>
      </c>
      <c r="E34" s="244" t="n"/>
      <c r="F34" s="90" t="n"/>
      <c r="G34" s="90" t="n"/>
      <c r="H34" s="90" t="n"/>
      <c r="I34" s="90" t="n"/>
      <c r="J34" s="90" t="n"/>
      <c r="K34" s="90" t="n"/>
      <c r="L34" s="90" t="n"/>
      <c r="M34" s="90" t="n"/>
      <c r="N34" s="90" t="n"/>
      <c r="O34" s="90" t="n"/>
      <c r="P34" s="90" t="n"/>
      <c r="Q34" s="244" t="n"/>
      <c r="R34" s="145">
        <f>IF(C34=0,0,C34-SUM(F34:P34))</f>
        <v/>
      </c>
    </row>
    <row r="35">
      <c r="A35" s="95" t="n"/>
      <c r="B35" s="45" t="n"/>
      <c r="C35" s="90" t="n"/>
      <c r="D35" s="145">
        <f>D34+C35</f>
        <v/>
      </c>
      <c r="E35" s="244" t="n"/>
      <c r="F35" s="90" t="n"/>
      <c r="G35" s="90" t="n"/>
      <c r="H35" s="90" t="n"/>
      <c r="I35" s="90" t="n"/>
      <c r="J35" s="90" t="n"/>
      <c r="K35" s="90" t="n"/>
      <c r="L35" s="90" t="n"/>
      <c r="M35" s="90" t="n"/>
      <c r="N35" s="90" t="n"/>
      <c r="O35" s="90" t="n"/>
      <c r="P35" s="90" t="n"/>
      <c r="Q35" s="244" t="n"/>
      <c r="R35" s="145">
        <f>IF(C35=0,0,C35-SUM(F35:P35))</f>
        <v/>
      </c>
    </row>
    <row r="36">
      <c r="A36" s="95" t="n"/>
      <c r="B36" s="45" t="n"/>
      <c r="C36" s="90" t="n"/>
      <c r="D36" s="145">
        <f>D35+C36</f>
        <v/>
      </c>
      <c r="E36" s="244" t="n"/>
      <c r="F36" s="90" t="n"/>
      <c r="G36" s="90" t="n"/>
      <c r="H36" s="90" t="n"/>
      <c r="I36" s="90" t="n"/>
      <c r="J36" s="90" t="n"/>
      <c r="K36" s="90" t="n"/>
      <c r="L36" s="90" t="n"/>
      <c r="M36" s="90" t="n"/>
      <c r="N36" s="90" t="n"/>
      <c r="O36" s="90" t="n"/>
      <c r="P36" s="90" t="n"/>
      <c r="Q36" s="244" t="n"/>
      <c r="R36" s="145">
        <f>IF(C36=0,0,C36-SUM(F36:P36))</f>
        <v/>
      </c>
    </row>
    <row r="37">
      <c r="A37" s="95" t="n"/>
      <c r="B37" s="45" t="n"/>
      <c r="C37" s="90" t="n"/>
      <c r="D37" s="145">
        <f>D36+C37</f>
        <v/>
      </c>
      <c r="E37" s="244" t="n"/>
      <c r="F37" s="90" t="n"/>
      <c r="G37" s="90" t="n"/>
      <c r="H37" s="90" t="n"/>
      <c r="I37" s="90" t="n"/>
      <c r="J37" s="90" t="n"/>
      <c r="K37" s="90" t="n"/>
      <c r="L37" s="90" t="n"/>
      <c r="M37" s="90" t="n"/>
      <c r="N37" s="90" t="n"/>
      <c r="O37" s="90" t="n"/>
      <c r="P37" s="90" t="n"/>
      <c r="Q37" s="244" t="n"/>
      <c r="R37" s="145">
        <f>IF(C37=0,0,C37-SUM(F37:P37))</f>
        <v/>
      </c>
    </row>
    <row r="38">
      <c r="A38" s="95" t="n"/>
      <c r="B38" s="45" t="n"/>
      <c r="C38" s="90" t="n"/>
      <c r="D38" s="145">
        <f>D37+C38</f>
        <v/>
      </c>
      <c r="E38" s="244" t="n"/>
      <c r="F38" s="90" t="n"/>
      <c r="G38" s="90" t="n"/>
      <c r="H38" s="90" t="n"/>
      <c r="I38" s="90" t="n"/>
      <c r="J38" s="90" t="n"/>
      <c r="K38" s="90" t="n"/>
      <c r="L38" s="90" t="n"/>
      <c r="M38" s="90" t="n"/>
      <c r="N38" s="90" t="n"/>
      <c r="O38" s="90" t="n"/>
      <c r="P38" s="90" t="n"/>
      <c r="Q38" s="244" t="n"/>
      <c r="R38" s="145">
        <f>IF(C38=0,0,C38-SUM(F38:P38))</f>
        <v/>
      </c>
    </row>
    <row r="39">
      <c r="A39" s="95" t="n"/>
      <c r="B39" s="45" t="n"/>
      <c r="C39" s="90" t="n"/>
      <c r="D39" s="145">
        <f>D38+C39</f>
        <v/>
      </c>
      <c r="E39" s="244" t="n"/>
      <c r="F39" s="90" t="n"/>
      <c r="G39" s="90" t="n"/>
      <c r="H39" s="90" t="n"/>
      <c r="I39" s="90" t="n"/>
      <c r="J39" s="90" t="n"/>
      <c r="K39" s="90" t="n"/>
      <c r="L39" s="90" t="n"/>
      <c r="M39" s="90" t="n"/>
      <c r="N39" s="90" t="n"/>
      <c r="O39" s="90" t="n"/>
      <c r="P39" s="90" t="n"/>
      <c r="Q39" s="244" t="n"/>
      <c r="R39" s="145">
        <f>IF(C39=0,0,C39-SUM(F39:P39))</f>
        <v/>
      </c>
    </row>
    <row r="40">
      <c r="A40" s="95" t="n"/>
      <c r="B40" s="45" t="n"/>
      <c r="C40" s="90" t="n"/>
      <c r="D40" s="145">
        <f>D39+C40</f>
        <v/>
      </c>
      <c r="E40" s="244" t="n"/>
      <c r="F40" s="90" t="n"/>
      <c r="G40" s="90" t="n"/>
      <c r="H40" s="90" t="n"/>
      <c r="I40" s="90" t="n"/>
      <c r="J40" s="90" t="n"/>
      <c r="K40" s="90" t="n"/>
      <c r="L40" s="90" t="n"/>
      <c r="M40" s="90" t="n"/>
      <c r="N40" s="90" t="n"/>
      <c r="O40" s="90" t="n"/>
      <c r="P40" s="90" t="n"/>
      <c r="Q40" s="244" t="n"/>
      <c r="R40" s="145">
        <f>IF(C40=0,0,C40-SUM(F40:P40))</f>
        <v/>
      </c>
    </row>
    <row r="41">
      <c r="A41" s="95" t="n"/>
      <c r="B41" s="45" t="n"/>
      <c r="C41" s="90" t="n"/>
      <c r="D41" s="145">
        <f>D40+C41</f>
        <v/>
      </c>
      <c r="E41" s="244" t="n"/>
      <c r="F41" s="90" t="n"/>
      <c r="G41" s="90" t="n"/>
      <c r="H41" s="90" t="n"/>
      <c r="I41" s="90" t="n"/>
      <c r="J41" s="90" t="n"/>
      <c r="K41" s="90" t="n"/>
      <c r="L41" s="90" t="n"/>
      <c r="M41" s="90" t="n"/>
      <c r="N41" s="90" t="n"/>
      <c r="O41" s="90" t="n"/>
      <c r="P41" s="90" t="n"/>
      <c r="Q41" s="244" t="n"/>
      <c r="R41" s="145">
        <f>IF(C41=0,0,C41-SUM(F41:P41))</f>
        <v/>
      </c>
    </row>
    <row r="42">
      <c r="A42" s="95" t="n"/>
      <c r="B42" s="45" t="n"/>
      <c r="C42" s="90" t="n"/>
      <c r="D42" s="145">
        <f>D41+C42</f>
        <v/>
      </c>
      <c r="E42" s="244" t="n"/>
      <c r="F42" s="90" t="n"/>
      <c r="G42" s="90" t="n"/>
      <c r="H42" s="90" t="n"/>
      <c r="I42" s="90" t="n"/>
      <c r="J42" s="90" t="n"/>
      <c r="K42" s="90" t="n"/>
      <c r="L42" s="90" t="n"/>
      <c r="M42" s="90" t="n"/>
      <c r="N42" s="90" t="n"/>
      <c r="O42" s="90" t="n"/>
      <c r="P42" s="90" t="n"/>
      <c r="Q42" s="244" t="n"/>
      <c r="R42" s="145">
        <f>IF(C42=0,0,C42-SUM(F42:P42))</f>
        <v/>
      </c>
    </row>
    <row r="43">
      <c r="A43" s="95" t="n"/>
      <c r="B43" s="45" t="n"/>
      <c r="C43" s="90" t="n"/>
      <c r="D43" s="145">
        <f>D42+C43</f>
        <v/>
      </c>
      <c r="E43" s="244" t="n"/>
      <c r="F43" s="90" t="n"/>
      <c r="G43" s="90" t="n"/>
      <c r="H43" s="90" t="n"/>
      <c r="I43" s="90" t="n"/>
      <c r="J43" s="90" t="n"/>
      <c r="K43" s="90" t="n"/>
      <c r="L43" s="90" t="n"/>
      <c r="M43" s="90" t="n"/>
      <c r="N43" s="90" t="n"/>
      <c r="O43" s="90" t="n"/>
      <c r="P43" s="90" t="n"/>
      <c r="Q43" s="244" t="n"/>
      <c r="R43" s="145">
        <f>IF(C43=0,0,C43-SUM(F43:P43))</f>
        <v/>
      </c>
    </row>
    <row r="44">
      <c r="A44" s="95" t="n"/>
      <c r="B44" s="45" t="n"/>
      <c r="C44" s="90" t="n"/>
      <c r="D44" s="145">
        <f>D43+C44</f>
        <v/>
      </c>
      <c r="E44" s="244" t="n"/>
      <c r="F44" s="90" t="n"/>
      <c r="G44" s="90" t="n"/>
      <c r="H44" s="90" t="n"/>
      <c r="I44" s="90" t="n"/>
      <c r="J44" s="90" t="n"/>
      <c r="K44" s="90" t="n"/>
      <c r="L44" s="90" t="n"/>
      <c r="M44" s="90" t="n"/>
      <c r="N44" s="90" t="n"/>
      <c r="O44" s="90" t="n"/>
      <c r="P44" s="90" t="n"/>
      <c r="Q44" s="244" t="n"/>
      <c r="R44" s="145">
        <f>IF(C44=0,0,C44-SUM(F44:P44))</f>
        <v/>
      </c>
    </row>
    <row r="45">
      <c r="A45" s="95" t="n"/>
      <c r="B45" s="45" t="n"/>
      <c r="C45" s="90" t="n"/>
      <c r="D45" s="145">
        <f>D44+C45</f>
        <v/>
      </c>
      <c r="E45" s="244" t="n"/>
      <c r="F45" s="90" t="n"/>
      <c r="G45" s="90" t="n"/>
      <c r="H45" s="90" t="n"/>
      <c r="I45" s="90" t="n"/>
      <c r="J45" s="90" t="n"/>
      <c r="K45" s="90" t="n"/>
      <c r="L45" s="90" t="n"/>
      <c r="M45" s="90" t="n"/>
      <c r="N45" s="90" t="n"/>
      <c r="O45" s="90" t="n"/>
      <c r="P45" s="90" t="n"/>
      <c r="Q45" s="244" t="n"/>
      <c r="R45" s="145">
        <f>IF(C45=0,0,C45-SUM(F45:P45))</f>
        <v/>
      </c>
    </row>
    <row r="46">
      <c r="A46" s="95" t="n"/>
      <c r="B46" s="45" t="n"/>
      <c r="C46" s="90" t="n"/>
      <c r="D46" s="145">
        <f>D45+C46</f>
        <v/>
      </c>
      <c r="E46" s="244" t="n"/>
      <c r="F46" s="90" t="n"/>
      <c r="G46" s="90" t="n"/>
      <c r="H46" s="90" t="n"/>
      <c r="I46" s="90" t="n"/>
      <c r="J46" s="90" t="n"/>
      <c r="K46" s="90" t="n"/>
      <c r="L46" s="90" t="n"/>
      <c r="M46" s="90" t="n"/>
      <c r="N46" s="90" t="n"/>
      <c r="O46" s="90" t="n"/>
      <c r="P46" s="90" t="n"/>
      <c r="Q46" s="244" t="n"/>
      <c r="R46" s="145">
        <f>IF(C46=0,0,C46-SUM(F46:P46))</f>
        <v/>
      </c>
    </row>
    <row r="47">
      <c r="A47" s="95" t="n"/>
      <c r="B47" s="45" t="n"/>
      <c r="C47" s="90" t="n"/>
      <c r="D47" s="145">
        <f>D46+C47</f>
        <v/>
      </c>
      <c r="E47" s="244" t="n"/>
      <c r="F47" s="90" t="n"/>
      <c r="G47" s="90" t="n"/>
      <c r="H47" s="90" t="n"/>
      <c r="I47" s="90" t="n"/>
      <c r="J47" s="90" t="n"/>
      <c r="K47" s="90" t="n"/>
      <c r="L47" s="90" t="n"/>
      <c r="M47" s="90" t="n"/>
      <c r="N47" s="90" t="n"/>
      <c r="O47" s="90" t="n"/>
      <c r="P47" s="90" t="n"/>
      <c r="Q47" s="244" t="n"/>
      <c r="R47" s="145">
        <f>IF(C47=0,0,C47-SUM(F47:P47))</f>
        <v/>
      </c>
    </row>
    <row r="48">
      <c r="A48" s="95" t="n"/>
      <c r="B48" s="45" t="n"/>
      <c r="C48" s="90" t="n"/>
      <c r="D48" s="145">
        <f>D47+C48</f>
        <v/>
      </c>
      <c r="E48" s="244" t="n"/>
      <c r="F48" s="90" t="n"/>
      <c r="G48" s="90" t="n"/>
      <c r="H48" s="90" t="n"/>
      <c r="I48" s="90" t="n"/>
      <c r="J48" s="90" t="n"/>
      <c r="K48" s="90" t="n"/>
      <c r="L48" s="90" t="n"/>
      <c r="M48" s="90" t="n"/>
      <c r="N48" s="90" t="n"/>
      <c r="O48" s="90" t="n"/>
      <c r="P48" s="90" t="n"/>
      <c r="Q48" s="244" t="n"/>
      <c r="R48" s="145">
        <f>IF(C48=0,0,C48-SUM(F48:P48))</f>
        <v/>
      </c>
    </row>
    <row r="49">
      <c r="A49" s="95" t="n"/>
      <c r="B49" s="45" t="n"/>
      <c r="C49" s="90" t="n"/>
      <c r="D49" s="145">
        <f>D48+C49</f>
        <v/>
      </c>
      <c r="E49" s="244" t="n"/>
      <c r="F49" s="90" t="n"/>
      <c r="G49" s="90" t="n"/>
      <c r="H49" s="90" t="n"/>
      <c r="I49" s="90" t="n"/>
      <c r="J49" s="90" t="n"/>
      <c r="K49" s="90" t="n"/>
      <c r="L49" s="90" t="n"/>
      <c r="M49" s="90" t="n"/>
      <c r="N49" s="90" t="n"/>
      <c r="O49" s="90" t="n"/>
      <c r="P49" s="90" t="n"/>
      <c r="Q49" s="244" t="n"/>
      <c r="R49" s="145">
        <f>IF(C49=0,0,C49-SUM(F49:P49))</f>
        <v/>
      </c>
    </row>
    <row r="50">
      <c r="A50" s="95" t="n"/>
      <c r="B50" s="45" t="n"/>
      <c r="C50" s="90" t="n"/>
      <c r="D50" s="145">
        <f>D49+C50</f>
        <v/>
      </c>
      <c r="E50" s="244" t="n"/>
      <c r="F50" s="90" t="n"/>
      <c r="G50" s="90" t="n"/>
      <c r="H50" s="90" t="n"/>
      <c r="I50" s="90" t="n"/>
      <c r="J50" s="90" t="n"/>
      <c r="K50" s="90" t="n"/>
      <c r="L50" s="90" t="n"/>
      <c r="M50" s="90" t="n"/>
      <c r="N50" s="90" t="n"/>
      <c r="O50" s="90" t="n"/>
      <c r="P50" s="90" t="n"/>
      <c r="Q50" s="244" t="n"/>
      <c r="R50" s="145">
        <f>IF(C50=0,0,C50-SUM(F50:P50))</f>
        <v/>
      </c>
    </row>
    <row r="51">
      <c r="A51" s="95" t="n"/>
      <c r="B51" s="45" t="n"/>
      <c r="C51" s="90" t="n"/>
      <c r="D51" s="145">
        <f>D50+C51</f>
        <v/>
      </c>
      <c r="E51" s="244" t="n"/>
      <c r="F51" s="90" t="n"/>
      <c r="G51" s="90" t="n"/>
      <c r="H51" s="90" t="n"/>
      <c r="I51" s="90" t="n"/>
      <c r="J51" s="90" t="n"/>
      <c r="K51" s="90" t="n"/>
      <c r="L51" s="90" t="n"/>
      <c r="M51" s="90" t="n"/>
      <c r="N51" s="90" t="n"/>
      <c r="O51" s="90" t="n"/>
      <c r="P51" s="90" t="n"/>
      <c r="Q51" s="244" t="n"/>
      <c r="R51" s="145">
        <f>IF(C51=0,0,C51-SUM(F51:P51))</f>
        <v/>
      </c>
    </row>
    <row r="52">
      <c r="A52" s="95" t="n"/>
      <c r="B52" s="45" t="n"/>
      <c r="C52" s="90" t="n"/>
      <c r="D52" s="145">
        <f>D51+C52</f>
        <v/>
      </c>
      <c r="E52" s="244" t="n"/>
      <c r="F52" s="90" t="n"/>
      <c r="G52" s="90" t="n"/>
      <c r="H52" s="90" t="n"/>
      <c r="I52" s="90" t="n"/>
      <c r="J52" s="90" t="n"/>
      <c r="K52" s="90" t="n"/>
      <c r="L52" s="90" t="n"/>
      <c r="M52" s="90" t="n"/>
      <c r="N52" s="90" t="n"/>
      <c r="O52" s="90" t="n"/>
      <c r="P52" s="90" t="n"/>
      <c r="Q52" s="244" t="n"/>
      <c r="R52" s="145">
        <f>IF(C52=0,0,C52-SUM(F52:P52))</f>
        <v/>
      </c>
    </row>
    <row r="53">
      <c r="A53" s="95" t="n"/>
      <c r="B53" s="45" t="n"/>
      <c r="C53" s="90" t="n"/>
      <c r="D53" s="145">
        <f>D52+C53</f>
        <v/>
      </c>
      <c r="E53" s="244" t="n"/>
      <c r="F53" s="90" t="n"/>
      <c r="G53" s="90" t="n"/>
      <c r="H53" s="90" t="n"/>
      <c r="I53" s="90" t="n"/>
      <c r="J53" s="90" t="n"/>
      <c r="K53" s="90" t="n"/>
      <c r="L53" s="90" t="n"/>
      <c r="M53" s="90" t="n"/>
      <c r="N53" s="90" t="n"/>
      <c r="O53" s="90" t="n"/>
      <c r="P53" s="90" t="n"/>
      <c r="Q53" s="244" t="n"/>
      <c r="R53" s="145">
        <f>IF(C53=0,0,C53-SUM(F53:P53))</f>
        <v/>
      </c>
    </row>
    <row r="54">
      <c r="A54" s="95" t="n"/>
      <c r="B54" s="45" t="n"/>
      <c r="C54" s="90" t="n"/>
      <c r="D54" s="145">
        <f>D53+C54</f>
        <v/>
      </c>
      <c r="E54" s="244" t="n"/>
      <c r="F54" s="90" t="n"/>
      <c r="G54" s="90" t="n"/>
      <c r="H54" s="90" t="n"/>
      <c r="I54" s="90" t="n"/>
      <c r="J54" s="90" t="n"/>
      <c r="K54" s="90" t="n"/>
      <c r="L54" s="90" t="n"/>
      <c r="M54" s="90" t="n"/>
      <c r="N54" s="90" t="n"/>
      <c r="O54" s="90" t="n"/>
      <c r="P54" s="90" t="n"/>
      <c r="Q54" s="244" t="n"/>
      <c r="R54" s="145">
        <f>IF(C54=0,0,C54-SUM(F54:P54))</f>
        <v/>
      </c>
    </row>
    <row r="55">
      <c r="A55" s="95" t="n"/>
      <c r="B55" s="45" t="n"/>
      <c r="C55" s="90" t="n"/>
      <c r="D55" s="145">
        <f>D54+C55</f>
        <v/>
      </c>
      <c r="E55" s="244" t="n"/>
      <c r="F55" s="90" t="n"/>
      <c r="G55" s="90" t="n"/>
      <c r="H55" s="90" t="n"/>
      <c r="I55" s="90" t="n"/>
      <c r="J55" s="90" t="n"/>
      <c r="K55" s="90" t="n"/>
      <c r="L55" s="90" t="n"/>
      <c r="M55" s="90" t="n"/>
      <c r="N55" s="90" t="n"/>
      <c r="O55" s="90" t="n"/>
      <c r="P55" s="90" t="n"/>
      <c r="Q55" s="244" t="n"/>
      <c r="R55" s="145">
        <f>IF(C55=0,0,C55-SUM(F55:P55))</f>
        <v/>
      </c>
    </row>
    <row r="56">
      <c r="A56" s="95" t="n"/>
      <c r="B56" s="45" t="n"/>
      <c r="C56" s="90" t="n"/>
      <c r="D56" s="145">
        <f>D55+C56</f>
        <v/>
      </c>
      <c r="E56" s="244" t="n"/>
      <c r="F56" s="90" t="n"/>
      <c r="G56" s="90" t="n"/>
      <c r="H56" s="90" t="n"/>
      <c r="I56" s="90" t="n"/>
      <c r="J56" s="90" t="n"/>
      <c r="K56" s="90" t="n"/>
      <c r="L56" s="90" t="n"/>
      <c r="M56" s="90" t="n"/>
      <c r="N56" s="90" t="n"/>
      <c r="O56" s="90" t="n"/>
      <c r="P56" s="90" t="n"/>
      <c r="Q56" s="244" t="n"/>
      <c r="R56" s="145">
        <f>IF(C56=0,0,C56-SUM(F56:P56))</f>
        <v/>
      </c>
    </row>
    <row r="57">
      <c r="A57" s="95" t="n"/>
      <c r="B57" s="45" t="n"/>
      <c r="C57" s="90" t="n"/>
      <c r="D57" s="145">
        <f>D56+C57</f>
        <v/>
      </c>
      <c r="E57" s="244" t="n"/>
      <c r="F57" s="90" t="n"/>
      <c r="G57" s="90" t="n"/>
      <c r="H57" s="90" t="n"/>
      <c r="I57" s="90" t="n"/>
      <c r="J57" s="90" t="n"/>
      <c r="K57" s="90" t="n"/>
      <c r="L57" s="90" t="n"/>
      <c r="M57" s="90" t="n"/>
      <c r="N57" s="90" t="n"/>
      <c r="O57" s="90" t="n"/>
      <c r="P57" s="90" t="n"/>
      <c r="Q57" s="244" t="n"/>
      <c r="R57" s="145">
        <f>IF(C57=0,0,C57-SUM(F57:P57))</f>
        <v/>
      </c>
    </row>
    <row r="58">
      <c r="A58" s="95" t="n"/>
      <c r="B58" s="45" t="n"/>
      <c r="C58" s="90" t="n"/>
      <c r="D58" s="145">
        <f>D57+C58</f>
        <v/>
      </c>
      <c r="E58" s="244" t="n"/>
      <c r="F58" s="90" t="n"/>
      <c r="G58" s="90" t="n"/>
      <c r="H58" s="90" t="n"/>
      <c r="I58" s="90" t="n"/>
      <c r="J58" s="90" t="n"/>
      <c r="K58" s="90" t="n"/>
      <c r="L58" s="90" t="n"/>
      <c r="M58" s="90" t="n"/>
      <c r="N58" s="90" t="n"/>
      <c r="O58" s="90" t="n"/>
      <c r="P58" s="90" t="n"/>
      <c r="Q58" s="244" t="n"/>
      <c r="R58" s="145">
        <f>IF(C58=0,0,C58-SUM(F58:P58))</f>
        <v/>
      </c>
    </row>
    <row r="59">
      <c r="A59" s="95" t="n"/>
      <c r="B59" s="45" t="n"/>
      <c r="C59" s="90" t="n"/>
      <c r="D59" s="145">
        <f>D58+C59</f>
        <v/>
      </c>
      <c r="E59" s="244" t="n"/>
      <c r="F59" s="90" t="n"/>
      <c r="G59" s="90" t="n"/>
      <c r="H59" s="90" t="n"/>
      <c r="I59" s="90" t="n"/>
      <c r="J59" s="90" t="n"/>
      <c r="K59" s="90" t="n"/>
      <c r="L59" s="90" t="n"/>
      <c r="M59" s="90" t="n"/>
      <c r="N59" s="90" t="n"/>
      <c r="O59" s="90" t="n"/>
      <c r="P59" s="90" t="n"/>
      <c r="Q59" s="244" t="n"/>
      <c r="R59" s="145">
        <f>IF(C59=0,0,C59-SUM(F59:P59))</f>
        <v/>
      </c>
    </row>
    <row r="60">
      <c r="A60" s="95" t="n"/>
      <c r="B60" s="45" t="n"/>
      <c r="C60" s="90" t="n"/>
      <c r="D60" s="145">
        <f>D59+C60</f>
        <v/>
      </c>
      <c r="E60" s="244" t="n"/>
      <c r="F60" s="90" t="n"/>
      <c r="G60" s="90" t="n"/>
      <c r="H60" s="90" t="n"/>
      <c r="I60" s="90" t="n"/>
      <c r="J60" s="90" t="n"/>
      <c r="K60" s="90" t="n"/>
      <c r="L60" s="90" t="n"/>
      <c r="M60" s="90" t="n"/>
      <c r="N60" s="90" t="n"/>
      <c r="O60" s="90" t="n"/>
      <c r="P60" s="90" t="n"/>
      <c r="Q60" s="244" t="n"/>
      <c r="R60" s="145">
        <f>IF(C60=0,0,C60-SUM(F60:P60))</f>
        <v/>
      </c>
    </row>
    <row r="61">
      <c r="A61" s="95" t="n"/>
      <c r="B61" s="45" t="n"/>
      <c r="C61" s="90" t="n"/>
      <c r="D61" s="145">
        <f>D60+C61</f>
        <v/>
      </c>
      <c r="E61" s="244" t="n"/>
      <c r="F61" s="90" t="n"/>
      <c r="G61" s="90" t="n"/>
      <c r="H61" s="90" t="n"/>
      <c r="I61" s="90" t="n"/>
      <c r="J61" s="90" t="n"/>
      <c r="K61" s="90" t="n"/>
      <c r="L61" s="90" t="n"/>
      <c r="M61" s="90" t="n"/>
      <c r="N61" s="90" t="n"/>
      <c r="O61" s="90" t="n"/>
      <c r="P61" s="90" t="n"/>
      <c r="Q61" s="244" t="n"/>
      <c r="R61" s="145">
        <f>IF(C61=0,0,C61-SUM(F61:P61))</f>
        <v/>
      </c>
    </row>
    <row r="62">
      <c r="A62" s="95" t="n"/>
      <c r="B62" s="45" t="n"/>
      <c r="C62" s="90" t="n"/>
      <c r="D62" s="145">
        <f>D61+C62</f>
        <v/>
      </c>
      <c r="E62" s="244" t="n"/>
      <c r="F62" s="90" t="n"/>
      <c r="G62" s="90" t="n"/>
      <c r="H62" s="90" t="n"/>
      <c r="I62" s="90" t="n"/>
      <c r="J62" s="90" t="n"/>
      <c r="K62" s="90" t="n"/>
      <c r="L62" s="90" t="n"/>
      <c r="M62" s="90" t="n"/>
      <c r="N62" s="90" t="n"/>
      <c r="O62" s="90" t="n"/>
      <c r="P62" s="90" t="n"/>
      <c r="Q62" s="244" t="n"/>
      <c r="R62" s="145">
        <f>IF(C62=0,0,C62-SUM(F62:P62))</f>
        <v/>
      </c>
    </row>
    <row r="63">
      <c r="A63" s="95" t="n"/>
      <c r="B63" s="45" t="n"/>
      <c r="C63" s="90" t="n"/>
      <c r="D63" s="145">
        <f>D62+C63</f>
        <v/>
      </c>
      <c r="E63" s="244" t="n"/>
      <c r="F63" s="90" t="n"/>
      <c r="G63" s="90" t="n"/>
      <c r="H63" s="90" t="n"/>
      <c r="I63" s="90" t="n"/>
      <c r="J63" s="90" t="n"/>
      <c r="K63" s="90" t="n"/>
      <c r="L63" s="90" t="n"/>
      <c r="M63" s="90" t="n"/>
      <c r="N63" s="90" t="n"/>
      <c r="O63" s="90" t="n"/>
      <c r="P63" s="90" t="n"/>
      <c r="Q63" s="244" t="n"/>
      <c r="R63" s="145">
        <f>IF(C63=0,0,C63-SUM(F63:P63))</f>
        <v/>
      </c>
    </row>
    <row r="64">
      <c r="A64" s="95" t="n"/>
      <c r="B64" s="45" t="n"/>
      <c r="C64" s="90" t="n"/>
      <c r="D64" s="145">
        <f>D63+C64</f>
        <v/>
      </c>
      <c r="E64" s="244" t="n"/>
      <c r="F64" s="90" t="n"/>
      <c r="G64" s="90" t="n"/>
      <c r="H64" s="90" t="n"/>
      <c r="I64" s="90" t="n"/>
      <c r="J64" s="90" t="n"/>
      <c r="K64" s="90" t="n"/>
      <c r="L64" s="90" t="n"/>
      <c r="M64" s="90" t="n"/>
      <c r="N64" s="90" t="n"/>
      <c r="O64" s="90" t="n"/>
      <c r="P64" s="90" t="n"/>
      <c r="Q64" s="244" t="n"/>
      <c r="R64" s="145">
        <f>IF(C64=0,0,C64-SUM(F64:P64))</f>
        <v/>
      </c>
    </row>
    <row r="65">
      <c r="A65" s="95" t="n"/>
      <c r="B65" s="45" t="n"/>
      <c r="C65" s="90" t="n"/>
      <c r="D65" s="145">
        <f>D64+C65</f>
        <v/>
      </c>
      <c r="E65" s="244" t="n"/>
      <c r="F65" s="90" t="n"/>
      <c r="G65" s="90" t="n"/>
      <c r="H65" s="90" t="n"/>
      <c r="I65" s="90" t="n"/>
      <c r="J65" s="90" t="n"/>
      <c r="K65" s="90" t="n"/>
      <c r="L65" s="90" t="n"/>
      <c r="M65" s="90" t="n"/>
      <c r="N65" s="90" t="n"/>
      <c r="O65" s="90" t="n"/>
      <c r="P65" s="90" t="n"/>
      <c r="Q65" s="244" t="n"/>
      <c r="R65" s="145">
        <f>IF(C65=0,0,C65-SUM(F65:P65))</f>
        <v/>
      </c>
    </row>
    <row r="66">
      <c r="A66" s="95" t="n"/>
      <c r="B66" s="45" t="n"/>
      <c r="C66" s="90" t="n"/>
      <c r="D66" s="145">
        <f>D65+C66</f>
        <v/>
      </c>
      <c r="E66" s="244" t="n"/>
      <c r="F66" s="90" t="n"/>
      <c r="G66" s="90" t="n"/>
      <c r="H66" s="90" t="n"/>
      <c r="I66" s="90" t="n"/>
      <c r="J66" s="90" t="n"/>
      <c r="K66" s="90" t="n"/>
      <c r="L66" s="90" t="n"/>
      <c r="M66" s="90" t="n"/>
      <c r="N66" s="90" t="n"/>
      <c r="O66" s="90" t="n"/>
      <c r="P66" s="90" t="n"/>
      <c r="Q66" s="244" t="n"/>
      <c r="R66" s="145">
        <f>IF(C66=0,0,C66-SUM(F66:P66))</f>
        <v/>
      </c>
    </row>
    <row r="67">
      <c r="A67" s="95" t="n"/>
      <c r="B67" s="45" t="n"/>
      <c r="C67" s="90" t="n"/>
      <c r="D67" s="145">
        <f>D66+C67</f>
        <v/>
      </c>
      <c r="E67" s="244" t="n"/>
      <c r="F67" s="90" t="n"/>
      <c r="G67" s="90" t="n"/>
      <c r="H67" s="90" t="n"/>
      <c r="I67" s="90" t="n"/>
      <c r="J67" s="90" t="n"/>
      <c r="K67" s="90" t="n"/>
      <c r="L67" s="90" t="n"/>
      <c r="M67" s="90" t="n"/>
      <c r="N67" s="90" t="n"/>
      <c r="O67" s="90" t="n"/>
      <c r="P67" s="90" t="n"/>
      <c r="Q67" s="244" t="n"/>
      <c r="R67" s="145">
        <f>IF(C67=0,0,C67-SUM(F67:P67))</f>
        <v/>
      </c>
    </row>
    <row r="68">
      <c r="A68" s="95" t="n"/>
      <c r="B68" s="45" t="n"/>
      <c r="C68" s="90" t="n"/>
      <c r="D68" s="145">
        <f>D67+C68</f>
        <v/>
      </c>
      <c r="E68" s="244" t="n"/>
      <c r="F68" s="90" t="n"/>
      <c r="G68" s="90" t="n"/>
      <c r="H68" s="90" t="n"/>
      <c r="I68" s="90" t="n"/>
      <c r="J68" s="90" t="n"/>
      <c r="K68" s="90" t="n"/>
      <c r="L68" s="90" t="n"/>
      <c r="M68" s="90" t="n"/>
      <c r="N68" s="90" t="n"/>
      <c r="O68" s="90" t="n"/>
      <c r="P68" s="90" t="n"/>
      <c r="Q68" s="244" t="n"/>
      <c r="R68" s="145">
        <f>IF(C68=0,0,C68-SUM(F68:P68))</f>
        <v/>
      </c>
    </row>
    <row r="69">
      <c r="A69" s="95" t="n"/>
      <c r="B69" s="45" t="n"/>
      <c r="C69" s="90" t="n"/>
      <c r="D69" s="145">
        <f>D68+C69</f>
        <v/>
      </c>
      <c r="E69" s="244" t="n"/>
      <c r="F69" s="90" t="n"/>
      <c r="G69" s="90" t="n"/>
      <c r="H69" s="90" t="n"/>
      <c r="I69" s="90" t="n"/>
      <c r="J69" s="90" t="n"/>
      <c r="K69" s="90" t="n"/>
      <c r="L69" s="90" t="n"/>
      <c r="M69" s="90" t="n"/>
      <c r="N69" s="90" t="n"/>
      <c r="O69" s="90" t="n"/>
      <c r="P69" s="90" t="n"/>
      <c r="Q69" s="244" t="n"/>
      <c r="R69" s="145">
        <f>IF(C69=0,0,C69-SUM(F69:P69))</f>
        <v/>
      </c>
    </row>
    <row r="70">
      <c r="A70" s="95" t="n"/>
      <c r="B70" s="45" t="n"/>
      <c r="C70" s="90" t="n"/>
      <c r="D70" s="145">
        <f>D69+C70</f>
        <v/>
      </c>
      <c r="E70" s="244" t="n"/>
      <c r="F70" s="90" t="n"/>
      <c r="G70" s="90" t="n"/>
      <c r="H70" s="90" t="n"/>
      <c r="I70" s="90" t="n"/>
      <c r="J70" s="90" t="n"/>
      <c r="K70" s="90" t="n"/>
      <c r="L70" s="90" t="n"/>
      <c r="M70" s="90" t="n"/>
      <c r="N70" s="90" t="n"/>
      <c r="O70" s="90" t="n"/>
      <c r="P70" s="90" t="n"/>
      <c r="Q70" s="244" t="n"/>
      <c r="R70" s="145">
        <f>IF(C70=0,0,C70-SUM(F70:P70))</f>
        <v/>
      </c>
    </row>
    <row r="71">
      <c r="A71" s="95" t="n"/>
      <c r="B71" s="45" t="n"/>
      <c r="C71" s="90" t="n"/>
      <c r="D71" s="145">
        <f>D70+C71</f>
        <v/>
      </c>
      <c r="E71" s="244" t="n"/>
      <c r="F71" s="90" t="n"/>
      <c r="G71" s="90" t="n"/>
      <c r="H71" s="90" t="n"/>
      <c r="I71" s="90" t="n"/>
      <c r="J71" s="90" t="n"/>
      <c r="K71" s="90" t="n"/>
      <c r="L71" s="90" t="n"/>
      <c r="M71" s="90" t="n"/>
      <c r="N71" s="90" t="n"/>
      <c r="O71" s="90" t="n"/>
      <c r="P71" s="90" t="n"/>
      <c r="Q71" s="244" t="n"/>
      <c r="R71" s="145">
        <f>IF(C71=0,0,C71-SUM(F71:P71))</f>
        <v/>
      </c>
    </row>
    <row r="72">
      <c r="A72" s="95" t="n"/>
      <c r="B72" s="45" t="n"/>
      <c r="C72" s="90" t="n"/>
      <c r="D72" s="145">
        <f>D71+C72</f>
        <v/>
      </c>
      <c r="E72" s="244" t="n"/>
      <c r="F72" s="90" t="n"/>
      <c r="G72" s="90" t="n"/>
      <c r="H72" s="90" t="n"/>
      <c r="I72" s="90" t="n"/>
      <c r="J72" s="90" t="n"/>
      <c r="K72" s="90" t="n"/>
      <c r="L72" s="90" t="n"/>
      <c r="M72" s="90" t="n"/>
      <c r="N72" s="90" t="n"/>
      <c r="O72" s="90" t="n"/>
      <c r="P72" s="90" t="n"/>
      <c r="Q72" s="244" t="n"/>
      <c r="R72" s="145">
        <f>IF(C72=0,0,C72-SUM(F72:P72))</f>
        <v/>
      </c>
    </row>
    <row r="73">
      <c r="A73" s="95" t="n"/>
      <c r="B73" s="45" t="n"/>
      <c r="C73" s="90" t="n"/>
      <c r="D73" s="145">
        <f>D72+C73</f>
        <v/>
      </c>
      <c r="E73" s="244" t="n"/>
      <c r="F73" s="90" t="n"/>
      <c r="G73" s="90" t="n"/>
      <c r="H73" s="90" t="n"/>
      <c r="I73" s="90" t="n"/>
      <c r="J73" s="90" t="n"/>
      <c r="K73" s="90" t="n"/>
      <c r="L73" s="90" t="n"/>
      <c r="M73" s="90" t="n"/>
      <c r="N73" s="90" t="n"/>
      <c r="O73" s="90" t="n"/>
      <c r="P73" s="90" t="n"/>
      <c r="Q73" s="244" t="n"/>
      <c r="R73" s="145">
        <f>IF(C73=0,0,C73-SUM(F73:P73))</f>
        <v/>
      </c>
    </row>
    <row r="74">
      <c r="A74" s="95" t="n"/>
      <c r="B74" s="45" t="n"/>
      <c r="C74" s="90" t="n"/>
      <c r="D74" s="145">
        <f>D73+C74</f>
        <v/>
      </c>
      <c r="E74" s="244" t="n"/>
      <c r="F74" s="90" t="n"/>
      <c r="G74" s="90" t="n"/>
      <c r="H74" s="90" t="n"/>
      <c r="I74" s="90" t="n"/>
      <c r="J74" s="90" t="n"/>
      <c r="K74" s="90" t="n"/>
      <c r="L74" s="90" t="n"/>
      <c r="M74" s="90" t="n"/>
      <c r="N74" s="90" t="n"/>
      <c r="O74" s="90" t="n"/>
      <c r="P74" s="90" t="n"/>
      <c r="Q74" s="244" t="n"/>
      <c r="R74" s="145">
        <f>IF(C74=0,0,C74-SUM(F74:P74))</f>
        <v/>
      </c>
    </row>
    <row r="75">
      <c r="A75" s="95" t="n"/>
      <c r="B75" s="45" t="n"/>
      <c r="C75" s="90" t="n"/>
      <c r="D75" s="145">
        <f>D74+C75</f>
        <v/>
      </c>
      <c r="E75" s="244" t="n"/>
      <c r="F75" s="90" t="n"/>
      <c r="G75" s="90" t="n"/>
      <c r="H75" s="90" t="n"/>
      <c r="I75" s="90" t="n"/>
      <c r="J75" s="90" t="n"/>
      <c r="K75" s="90" t="n"/>
      <c r="L75" s="90" t="n"/>
      <c r="M75" s="90" t="n"/>
      <c r="N75" s="90" t="n"/>
      <c r="O75" s="90" t="n"/>
      <c r="P75" s="90" t="n"/>
      <c r="Q75" s="244" t="n"/>
      <c r="R75" s="145">
        <f>IF(C75=0,0,C75-SUM(F75:P75))</f>
        <v/>
      </c>
    </row>
    <row r="76">
      <c r="A76" s="95" t="n"/>
      <c r="B76" s="45" t="n"/>
      <c r="C76" s="90" t="n"/>
      <c r="D76" s="145">
        <f>D75+C76</f>
        <v/>
      </c>
      <c r="E76" s="244" t="n"/>
      <c r="F76" s="90" t="n"/>
      <c r="G76" s="90" t="n"/>
      <c r="H76" s="90" t="n"/>
      <c r="I76" s="90" t="n"/>
      <c r="J76" s="90" t="n"/>
      <c r="K76" s="90" t="n"/>
      <c r="L76" s="90" t="n"/>
      <c r="M76" s="90" t="n"/>
      <c r="N76" s="90" t="n"/>
      <c r="O76" s="90" t="n"/>
      <c r="P76" s="90" t="n"/>
      <c r="Q76" s="244" t="n"/>
      <c r="R76" s="145">
        <f>IF(C76=0,0,C76-SUM(F76:P76))</f>
        <v/>
      </c>
    </row>
    <row r="77">
      <c r="A77" s="95" t="n"/>
      <c r="B77" s="45" t="n"/>
      <c r="C77" s="90" t="n"/>
      <c r="D77" s="145">
        <f>D76+C77</f>
        <v/>
      </c>
      <c r="E77" s="244" t="n"/>
      <c r="F77" s="90" t="n"/>
      <c r="G77" s="90" t="n"/>
      <c r="H77" s="90" t="n"/>
      <c r="I77" s="90" t="n"/>
      <c r="J77" s="90" t="n"/>
      <c r="K77" s="90" t="n"/>
      <c r="L77" s="90" t="n"/>
      <c r="M77" s="90" t="n"/>
      <c r="N77" s="90" t="n"/>
      <c r="O77" s="90" t="n"/>
      <c r="P77" s="90" t="n"/>
      <c r="Q77" s="244" t="n"/>
      <c r="R77" s="145">
        <f>IF(C77=0,0,C77-SUM(F77:P77))</f>
        <v/>
      </c>
    </row>
    <row r="78">
      <c r="A78" s="95" t="n"/>
      <c r="B78" s="45" t="n"/>
      <c r="C78" s="90" t="n"/>
      <c r="D78" s="145">
        <f>D77+C78</f>
        <v/>
      </c>
      <c r="E78" s="244" t="n"/>
      <c r="F78" s="90" t="n"/>
      <c r="G78" s="90" t="n"/>
      <c r="H78" s="90" t="n"/>
      <c r="I78" s="90" t="n"/>
      <c r="J78" s="90" t="n"/>
      <c r="K78" s="90" t="n"/>
      <c r="L78" s="90" t="n"/>
      <c r="M78" s="90" t="n"/>
      <c r="N78" s="90" t="n"/>
      <c r="O78" s="90" t="n"/>
      <c r="P78" s="90" t="n"/>
      <c r="Q78" s="244" t="n"/>
      <c r="R78" s="145">
        <f>IF(C78=0,0,C78-SUM(F78:P78))</f>
        <v/>
      </c>
    </row>
    <row r="79">
      <c r="A79" s="95" t="n"/>
      <c r="B79" s="45" t="n"/>
      <c r="C79" s="90" t="n"/>
      <c r="D79" s="145">
        <f>D78+C79</f>
        <v/>
      </c>
      <c r="E79" s="244" t="n"/>
      <c r="F79" s="90" t="n"/>
      <c r="G79" s="90" t="n"/>
      <c r="H79" s="90" t="n"/>
      <c r="I79" s="90" t="n"/>
      <c r="J79" s="90" t="n"/>
      <c r="K79" s="90" t="n"/>
      <c r="L79" s="90" t="n"/>
      <c r="M79" s="90" t="n"/>
      <c r="N79" s="90" t="n"/>
      <c r="O79" s="90" t="n"/>
      <c r="P79" s="90" t="n"/>
      <c r="Q79" s="244" t="n"/>
      <c r="R79" s="145">
        <f>IF(C79=0,0,C79-SUM(F79:P79))</f>
        <v/>
      </c>
    </row>
    <row r="80">
      <c r="A80" s="95" t="n"/>
      <c r="B80" s="45" t="n"/>
      <c r="C80" s="90" t="n"/>
      <c r="D80" s="145">
        <f>D79+C80</f>
        <v/>
      </c>
      <c r="E80" s="244" t="n"/>
      <c r="F80" s="90" t="n"/>
      <c r="G80" s="90" t="n"/>
      <c r="H80" s="90" t="n"/>
      <c r="I80" s="90" t="n"/>
      <c r="J80" s="90" t="n"/>
      <c r="K80" s="90" t="n"/>
      <c r="L80" s="90" t="n"/>
      <c r="M80" s="90" t="n"/>
      <c r="N80" s="90" t="n"/>
      <c r="O80" s="90" t="n"/>
      <c r="P80" s="90" t="n"/>
      <c r="Q80" s="244" t="n"/>
      <c r="R80" s="145">
        <f>IF(C80=0,0,C80-SUM(F80:P80))</f>
        <v/>
      </c>
    </row>
    <row r="81">
      <c r="A81" s="95" t="n"/>
      <c r="B81" s="45" t="n"/>
      <c r="C81" s="90" t="n"/>
      <c r="D81" s="145">
        <f>D80+C81</f>
        <v/>
      </c>
      <c r="E81" s="244" t="n"/>
      <c r="F81" s="90" t="n"/>
      <c r="G81" s="90" t="n"/>
      <c r="H81" s="90" t="n"/>
      <c r="I81" s="90" t="n"/>
      <c r="J81" s="90" t="n"/>
      <c r="K81" s="90" t="n"/>
      <c r="L81" s="90" t="n"/>
      <c r="M81" s="90" t="n"/>
      <c r="N81" s="90" t="n"/>
      <c r="O81" s="90" t="n"/>
      <c r="P81" s="90" t="n"/>
      <c r="Q81" s="244" t="n"/>
      <c r="R81" s="145">
        <f>IF(C81=0,0,C81-SUM(F81:P81))</f>
        <v/>
      </c>
    </row>
    <row r="82">
      <c r="A82" s="95" t="n"/>
      <c r="B82" s="45" t="n"/>
      <c r="C82" s="90" t="n"/>
      <c r="D82" s="145">
        <f>D81+C82</f>
        <v/>
      </c>
      <c r="E82" s="244" t="n"/>
      <c r="F82" s="90" t="n"/>
      <c r="G82" s="90" t="n"/>
      <c r="H82" s="90" t="n"/>
      <c r="I82" s="90" t="n"/>
      <c r="J82" s="90" t="n"/>
      <c r="K82" s="90" t="n"/>
      <c r="L82" s="90" t="n"/>
      <c r="M82" s="90" t="n"/>
      <c r="N82" s="90" t="n"/>
      <c r="O82" s="90" t="n"/>
      <c r="P82" s="90" t="n"/>
      <c r="Q82" s="244" t="n"/>
      <c r="R82" s="145">
        <f>IF(C82=0,0,C82-SUM(F82:P82))</f>
        <v/>
      </c>
    </row>
    <row r="83">
      <c r="A83" s="95" t="n"/>
      <c r="B83" s="45" t="n"/>
      <c r="C83" s="90" t="n"/>
      <c r="D83" s="145">
        <f>D82+C83</f>
        <v/>
      </c>
      <c r="E83" s="244" t="n"/>
      <c r="F83" s="90" t="n"/>
      <c r="G83" s="90" t="n"/>
      <c r="H83" s="90" t="n"/>
      <c r="I83" s="90" t="n"/>
      <c r="J83" s="90" t="n"/>
      <c r="K83" s="90" t="n"/>
      <c r="L83" s="90" t="n"/>
      <c r="M83" s="90" t="n"/>
      <c r="N83" s="90" t="n"/>
      <c r="O83" s="90" t="n"/>
      <c r="P83" s="90" t="n"/>
      <c r="Q83" s="244" t="n"/>
      <c r="R83" s="145">
        <f>IF(C83=0,0,C83-SUM(F83:P83))</f>
        <v/>
      </c>
    </row>
    <row r="84">
      <c r="A84" s="95" t="n"/>
      <c r="B84" s="45" t="n"/>
      <c r="C84" s="90" t="n"/>
      <c r="D84" s="145">
        <f>D83+C84</f>
        <v/>
      </c>
      <c r="E84" s="244" t="n"/>
      <c r="F84" s="90" t="n"/>
      <c r="G84" s="90" t="n"/>
      <c r="H84" s="90" t="n"/>
      <c r="I84" s="90" t="n"/>
      <c r="J84" s="90" t="n"/>
      <c r="K84" s="90" t="n"/>
      <c r="L84" s="90" t="n"/>
      <c r="M84" s="90" t="n"/>
      <c r="N84" s="90" t="n"/>
      <c r="O84" s="90" t="n"/>
      <c r="P84" s="90" t="n"/>
      <c r="Q84" s="244" t="n"/>
      <c r="R84" s="145">
        <f>IF(C84=0,0,C84-SUM(F84:P84))</f>
        <v/>
      </c>
    </row>
    <row r="85">
      <c r="A85" s="95" t="n"/>
      <c r="B85" s="45" t="n"/>
      <c r="C85" s="90" t="n"/>
      <c r="D85" s="145">
        <f>D84+C85</f>
        <v/>
      </c>
      <c r="E85" s="244" t="n"/>
      <c r="F85" s="90" t="n"/>
      <c r="G85" s="90" t="n"/>
      <c r="H85" s="90" t="n"/>
      <c r="I85" s="90" t="n"/>
      <c r="J85" s="90" t="n"/>
      <c r="K85" s="90" t="n"/>
      <c r="L85" s="90" t="n"/>
      <c r="M85" s="90" t="n"/>
      <c r="N85" s="90" t="n"/>
      <c r="O85" s="90" t="n"/>
      <c r="P85" s="90" t="n"/>
      <c r="Q85" s="244" t="n"/>
      <c r="R85" s="145">
        <f>IF(C85=0,0,C85-SUM(F85:P85))</f>
        <v/>
      </c>
    </row>
    <row r="86">
      <c r="A86" s="95" t="n"/>
      <c r="B86" s="45" t="n"/>
      <c r="C86" s="90" t="n"/>
      <c r="D86" s="145">
        <f>D85+C86</f>
        <v/>
      </c>
      <c r="E86" s="244" t="n"/>
      <c r="F86" s="90" t="n"/>
      <c r="G86" s="90" t="n"/>
      <c r="H86" s="90" t="n"/>
      <c r="I86" s="90" t="n"/>
      <c r="J86" s="90" t="n"/>
      <c r="K86" s="90" t="n"/>
      <c r="L86" s="90" t="n"/>
      <c r="M86" s="90" t="n"/>
      <c r="N86" s="90" t="n"/>
      <c r="O86" s="90" t="n"/>
      <c r="P86" s="90" t="n"/>
      <c r="Q86" s="244" t="n"/>
      <c r="R86" s="145">
        <f>IF(C86=0,0,C86-SUM(F86:P86))</f>
        <v/>
      </c>
    </row>
    <row r="87">
      <c r="A87" s="95" t="n"/>
      <c r="B87" s="45" t="n"/>
      <c r="C87" s="90" t="n"/>
      <c r="D87" s="145">
        <f>D86+C87</f>
        <v/>
      </c>
      <c r="E87" s="244" t="n"/>
      <c r="F87" s="90" t="n"/>
      <c r="G87" s="90" t="n"/>
      <c r="H87" s="90" t="n"/>
      <c r="I87" s="90" t="n"/>
      <c r="J87" s="90" t="n"/>
      <c r="K87" s="90" t="n"/>
      <c r="L87" s="90" t="n"/>
      <c r="M87" s="90" t="n"/>
      <c r="N87" s="90" t="n"/>
      <c r="O87" s="90" t="n"/>
      <c r="P87" s="90" t="n"/>
      <c r="Q87" s="244" t="n"/>
      <c r="R87" s="145">
        <f>IF(C87=0,0,C87-SUM(F87:P87))</f>
        <v/>
      </c>
    </row>
    <row r="88">
      <c r="A88" s="95" t="n"/>
      <c r="B88" s="45" t="n"/>
      <c r="C88" s="90" t="n"/>
      <c r="D88" s="145">
        <f>D87+C88</f>
        <v/>
      </c>
      <c r="E88" s="244" t="n"/>
      <c r="F88" s="90" t="n"/>
      <c r="G88" s="90" t="n"/>
      <c r="H88" s="90" t="n"/>
      <c r="I88" s="90" t="n"/>
      <c r="J88" s="90" t="n"/>
      <c r="K88" s="90" t="n"/>
      <c r="L88" s="90" t="n"/>
      <c r="M88" s="90" t="n"/>
      <c r="N88" s="90" t="n"/>
      <c r="O88" s="90" t="n"/>
      <c r="P88" s="90" t="n"/>
      <c r="Q88" s="244" t="n"/>
      <c r="R88" s="145">
        <f>IF(C88=0,0,C88-SUM(F88:P88))</f>
        <v/>
      </c>
    </row>
    <row r="89">
      <c r="A89" s="95" t="n"/>
      <c r="B89" s="45" t="n"/>
      <c r="C89" s="90" t="n"/>
      <c r="D89" s="145">
        <f>D88+C89</f>
        <v/>
      </c>
      <c r="E89" s="244" t="n"/>
      <c r="F89" s="90" t="n"/>
      <c r="G89" s="90" t="n"/>
      <c r="H89" s="90" t="n"/>
      <c r="I89" s="90" t="n"/>
      <c r="J89" s="90" t="n"/>
      <c r="K89" s="90" t="n"/>
      <c r="L89" s="90" t="n"/>
      <c r="M89" s="90" t="n"/>
      <c r="N89" s="90" t="n"/>
      <c r="O89" s="90" t="n"/>
      <c r="P89" s="90" t="n"/>
      <c r="Q89" s="244" t="n"/>
      <c r="R89" s="145">
        <f>IF(C89=0,0,C89-SUM(F89:P89))</f>
        <v/>
      </c>
    </row>
    <row r="90">
      <c r="A90" s="95" t="n"/>
      <c r="B90" s="45" t="n"/>
      <c r="C90" s="90" t="n"/>
      <c r="D90" s="145">
        <f>D89+C90</f>
        <v/>
      </c>
      <c r="E90" s="244" t="n"/>
      <c r="F90" s="90" t="n"/>
      <c r="G90" s="90" t="n"/>
      <c r="H90" s="90" t="n"/>
      <c r="I90" s="90" t="n"/>
      <c r="J90" s="90" t="n"/>
      <c r="K90" s="90" t="n"/>
      <c r="L90" s="90" t="n"/>
      <c r="M90" s="90" t="n"/>
      <c r="N90" s="90" t="n"/>
      <c r="O90" s="90" t="n"/>
      <c r="P90" s="90" t="n"/>
      <c r="Q90" s="244" t="n"/>
      <c r="R90" s="145">
        <f>IF(C90=0,0,C90-SUM(F90:P90))</f>
        <v/>
      </c>
    </row>
    <row r="91">
      <c r="A91" s="95" t="n"/>
      <c r="B91" s="45" t="n"/>
      <c r="C91" s="90" t="n"/>
      <c r="D91" s="145">
        <f>D90+C91</f>
        <v/>
      </c>
      <c r="E91" s="244" t="n"/>
      <c r="F91" s="90" t="n"/>
      <c r="G91" s="90" t="n"/>
      <c r="H91" s="90" t="n"/>
      <c r="I91" s="90" t="n"/>
      <c r="J91" s="90" t="n"/>
      <c r="K91" s="90" t="n"/>
      <c r="L91" s="90" t="n"/>
      <c r="M91" s="90" t="n"/>
      <c r="N91" s="90" t="n"/>
      <c r="O91" s="90" t="n"/>
      <c r="P91" s="90" t="n"/>
      <c r="Q91" s="244" t="n"/>
      <c r="R91" s="145">
        <f>IF(C91=0,0,C91-SUM(F91:P91))</f>
        <v/>
      </c>
    </row>
    <row r="92">
      <c r="A92" s="95" t="n"/>
      <c r="B92" s="45" t="n"/>
      <c r="C92" s="90" t="n"/>
      <c r="D92" s="145">
        <f>D91+C92</f>
        <v/>
      </c>
      <c r="E92" s="244" t="n"/>
      <c r="F92" s="90" t="n"/>
      <c r="G92" s="90" t="n"/>
      <c r="H92" s="90" t="n"/>
      <c r="I92" s="90" t="n"/>
      <c r="J92" s="90" t="n"/>
      <c r="K92" s="90" t="n"/>
      <c r="L92" s="90" t="n"/>
      <c r="M92" s="90" t="n"/>
      <c r="N92" s="90" t="n"/>
      <c r="O92" s="90" t="n"/>
      <c r="P92" s="90" t="n"/>
      <c r="Q92" s="244" t="n"/>
      <c r="R92" s="145">
        <f>IF(C92=0,0,C92-SUM(F92:P92))</f>
        <v/>
      </c>
    </row>
    <row r="93">
      <c r="A93" s="95" t="n"/>
      <c r="B93" s="45" t="n"/>
      <c r="C93" s="90" t="n"/>
      <c r="D93" s="145">
        <f>D92+C93</f>
        <v/>
      </c>
      <c r="E93" s="244" t="n"/>
      <c r="F93" s="90" t="n"/>
      <c r="G93" s="90" t="n"/>
      <c r="H93" s="90" t="n"/>
      <c r="I93" s="90" t="n"/>
      <c r="J93" s="90" t="n"/>
      <c r="K93" s="90" t="n"/>
      <c r="L93" s="90" t="n"/>
      <c r="M93" s="90" t="n"/>
      <c r="N93" s="90" t="n"/>
      <c r="O93" s="90" t="n"/>
      <c r="P93" s="90" t="n"/>
      <c r="Q93" s="244" t="n"/>
      <c r="R93" s="145">
        <f>IF(C93=0,0,C93-SUM(F93:P93))</f>
        <v/>
      </c>
    </row>
    <row r="94">
      <c r="A94" s="95" t="n"/>
      <c r="B94" s="45" t="n"/>
      <c r="C94" s="90" t="n"/>
      <c r="D94" s="145">
        <f>D93+C94</f>
        <v/>
      </c>
      <c r="E94" s="244" t="n"/>
      <c r="F94" s="90" t="n"/>
      <c r="G94" s="90" t="n"/>
      <c r="H94" s="90" t="n"/>
      <c r="I94" s="90" t="n"/>
      <c r="J94" s="90" t="n"/>
      <c r="K94" s="90" t="n"/>
      <c r="L94" s="90" t="n"/>
      <c r="M94" s="90" t="n"/>
      <c r="N94" s="90" t="n"/>
      <c r="O94" s="90" t="n"/>
      <c r="P94" s="90" t="n"/>
      <c r="Q94" s="244" t="n"/>
      <c r="R94" s="145">
        <f>IF(C94=0,0,C94-SUM(F94:P94))</f>
        <v/>
      </c>
    </row>
    <row r="95">
      <c r="A95" s="95" t="n"/>
      <c r="B95" s="45" t="n"/>
      <c r="C95" s="90" t="n"/>
      <c r="D95" s="145">
        <f>D94+C95</f>
        <v/>
      </c>
      <c r="E95" s="244" t="n"/>
      <c r="F95" s="90" t="n"/>
      <c r="G95" s="90" t="n"/>
      <c r="H95" s="90" t="n"/>
      <c r="I95" s="90" t="n"/>
      <c r="J95" s="90" t="n"/>
      <c r="K95" s="90" t="n"/>
      <c r="L95" s="90" t="n"/>
      <c r="M95" s="90" t="n"/>
      <c r="N95" s="90" t="n"/>
      <c r="O95" s="90" t="n"/>
      <c r="P95" s="90" t="n"/>
      <c r="Q95" s="244" t="n"/>
      <c r="R95" s="145">
        <f>IF(C95=0,0,C95-SUM(F95:P95))</f>
        <v/>
      </c>
    </row>
    <row r="96">
      <c r="A96" s="95" t="n"/>
      <c r="B96" s="45" t="n"/>
      <c r="C96" s="90" t="n"/>
      <c r="D96" s="145">
        <f>D95+C96</f>
        <v/>
      </c>
      <c r="E96" s="244" t="n"/>
      <c r="F96" s="90" t="n"/>
      <c r="G96" s="90" t="n"/>
      <c r="H96" s="90" t="n"/>
      <c r="I96" s="90" t="n"/>
      <c r="J96" s="90" t="n"/>
      <c r="K96" s="90" t="n"/>
      <c r="L96" s="90" t="n"/>
      <c r="M96" s="90" t="n"/>
      <c r="N96" s="90" t="n"/>
      <c r="O96" s="90" t="n"/>
      <c r="P96" s="90" t="n"/>
      <c r="Q96" s="244" t="n"/>
      <c r="R96" s="145">
        <f>IF(C96=0,0,C96-SUM(F96:P96))</f>
        <v/>
      </c>
    </row>
    <row r="97">
      <c r="A97" s="95" t="n"/>
      <c r="B97" s="45" t="n"/>
      <c r="C97" s="90" t="n"/>
      <c r="D97" s="145">
        <f>D96+C97</f>
        <v/>
      </c>
      <c r="E97" s="244" t="n"/>
      <c r="F97" s="90" t="n"/>
      <c r="G97" s="90" t="n"/>
      <c r="H97" s="90" t="n"/>
      <c r="I97" s="90" t="n"/>
      <c r="J97" s="90" t="n"/>
      <c r="K97" s="90" t="n"/>
      <c r="L97" s="90" t="n"/>
      <c r="M97" s="90" t="n"/>
      <c r="N97" s="90" t="n"/>
      <c r="O97" s="90" t="n"/>
      <c r="P97" s="90" t="n"/>
      <c r="Q97" s="244" t="n"/>
      <c r="R97" s="145">
        <f>IF(C97=0,0,C97-SUM(F97:P97))</f>
        <v/>
      </c>
    </row>
    <row r="98">
      <c r="A98" s="95" t="n"/>
      <c r="B98" s="45" t="n"/>
      <c r="C98" s="90" t="n"/>
      <c r="D98" s="145">
        <f>D97+C98</f>
        <v/>
      </c>
      <c r="E98" s="244" t="n"/>
      <c r="F98" s="90" t="n"/>
      <c r="G98" s="90" t="n"/>
      <c r="H98" s="90" t="n"/>
      <c r="I98" s="90" t="n"/>
      <c r="J98" s="90" t="n"/>
      <c r="K98" s="90" t="n"/>
      <c r="L98" s="90" t="n"/>
      <c r="M98" s="90" t="n"/>
      <c r="N98" s="90" t="n"/>
      <c r="O98" s="90" t="n"/>
      <c r="P98" s="90" t="n"/>
      <c r="Q98" s="244" t="n"/>
      <c r="R98" s="145">
        <f>IF(C98=0,0,C98-SUM(F98:P98))</f>
        <v/>
      </c>
    </row>
    <row r="99">
      <c r="A99" s="95" t="n"/>
      <c r="B99" s="45" t="n"/>
      <c r="C99" s="90" t="n"/>
      <c r="D99" s="145">
        <f>D98+C99</f>
        <v/>
      </c>
      <c r="E99" s="244" t="n"/>
      <c r="F99" s="90" t="n"/>
      <c r="G99" s="90" t="n"/>
      <c r="H99" s="90" t="n"/>
      <c r="I99" s="90" t="n"/>
      <c r="J99" s="90" t="n"/>
      <c r="K99" s="90" t="n"/>
      <c r="L99" s="90" t="n"/>
      <c r="M99" s="90" t="n"/>
      <c r="N99" s="90" t="n"/>
      <c r="O99" s="90" t="n"/>
      <c r="P99" s="90" t="n"/>
      <c r="Q99" s="244" t="n"/>
      <c r="R99" s="145">
        <f>IF(C99=0,0,C99-SUM(F99:P99))</f>
        <v/>
      </c>
    </row>
    <row r="100">
      <c r="A100" s="95" t="n"/>
      <c r="B100" s="45" t="n"/>
      <c r="C100" s="90" t="n"/>
      <c r="D100" s="145">
        <f>D99+C100</f>
        <v/>
      </c>
      <c r="E100" s="244" t="n"/>
      <c r="F100" s="90" t="n"/>
      <c r="G100" s="90" t="n"/>
      <c r="H100" s="90" t="n"/>
      <c r="I100" s="90" t="n"/>
      <c r="J100" s="90" t="n"/>
      <c r="K100" s="90" t="n"/>
      <c r="L100" s="90" t="n"/>
      <c r="M100" s="90" t="n"/>
      <c r="N100" s="90" t="n"/>
      <c r="O100" s="90" t="n"/>
      <c r="P100" s="90" t="n"/>
      <c r="Q100" s="244" t="n"/>
      <c r="R100" s="145">
        <f>IF(C100=0,0,C100-SUM(F100:P100))</f>
        <v/>
      </c>
    </row>
    <row r="101">
      <c r="A101" s="95" t="n"/>
      <c r="B101" s="45" t="n"/>
      <c r="C101" s="90" t="n"/>
      <c r="D101" s="145">
        <f>D100+C101</f>
        <v/>
      </c>
      <c r="E101" s="244" t="n"/>
      <c r="F101" s="90" t="n"/>
      <c r="G101" s="90" t="n"/>
      <c r="H101" s="90" t="n"/>
      <c r="I101" s="90" t="n"/>
      <c r="J101" s="90" t="n"/>
      <c r="K101" s="90" t="n"/>
      <c r="L101" s="90" t="n"/>
      <c r="M101" s="90" t="n"/>
      <c r="N101" s="90" t="n"/>
      <c r="O101" s="90" t="n"/>
      <c r="P101" s="90" t="n"/>
      <c r="Q101" s="244" t="n"/>
      <c r="R101" s="145">
        <f>IF(C101=0,0,C101-SUM(F101:P101))</f>
        <v/>
      </c>
    </row>
    <row r="102">
      <c r="A102" s="95" t="n"/>
      <c r="B102" s="45" t="n"/>
      <c r="C102" s="90" t="n"/>
      <c r="D102" s="145">
        <f>D101+C102</f>
        <v/>
      </c>
      <c r="E102" s="244" t="n"/>
      <c r="F102" s="90" t="n"/>
      <c r="G102" s="90" t="n"/>
      <c r="H102" s="90" t="n"/>
      <c r="I102" s="90" t="n"/>
      <c r="J102" s="90" t="n"/>
      <c r="K102" s="90" t="n"/>
      <c r="L102" s="90" t="n"/>
      <c r="M102" s="90" t="n"/>
      <c r="N102" s="90" t="n"/>
      <c r="O102" s="90" t="n"/>
      <c r="P102" s="90" t="n"/>
      <c r="Q102" s="244" t="n"/>
      <c r="R102" s="145">
        <f>IF(C102=0,0,C102-SUM(F102:P102))</f>
        <v/>
      </c>
    </row>
    <row r="103">
      <c r="A103" s="95" t="n"/>
      <c r="B103" s="45" t="n"/>
      <c r="C103" s="90" t="n"/>
      <c r="D103" s="145">
        <f>D102+C103</f>
        <v/>
      </c>
      <c r="E103" s="244" t="n"/>
      <c r="F103" s="90" t="n"/>
      <c r="G103" s="90" t="n"/>
      <c r="H103" s="90" t="n"/>
      <c r="I103" s="90" t="n"/>
      <c r="J103" s="90" t="n"/>
      <c r="K103" s="90" t="n"/>
      <c r="L103" s="90" t="n"/>
      <c r="M103" s="90" t="n"/>
      <c r="N103" s="90" t="n"/>
      <c r="O103" s="90" t="n"/>
      <c r="P103" s="90" t="n"/>
      <c r="Q103" s="244" t="n"/>
      <c r="R103" s="145">
        <f>IF(C103=0,0,C103-SUM(F103:P103))</f>
        <v/>
      </c>
    </row>
    <row r="104">
      <c r="A104" s="95" t="n"/>
      <c r="B104" s="45" t="n"/>
      <c r="C104" s="90" t="n"/>
      <c r="D104" s="145">
        <f>D103+C104</f>
        <v/>
      </c>
      <c r="E104" s="244" t="n"/>
      <c r="F104" s="90" t="n"/>
      <c r="G104" s="90" t="n"/>
      <c r="H104" s="90" t="n"/>
      <c r="I104" s="90" t="n"/>
      <c r="J104" s="90" t="n"/>
      <c r="K104" s="90" t="n"/>
      <c r="L104" s="90" t="n"/>
      <c r="M104" s="90" t="n"/>
      <c r="N104" s="90" t="n"/>
      <c r="O104" s="90" t="n"/>
      <c r="P104" s="90" t="n"/>
      <c r="Q104" s="244" t="n"/>
      <c r="R104" s="145">
        <f>IF(C104=0,0,C104-SUM(F104:P104))</f>
        <v/>
      </c>
    </row>
    <row r="105">
      <c r="A105" s="95" t="n"/>
      <c r="B105" s="45" t="n"/>
      <c r="C105" s="90" t="n"/>
      <c r="D105" s="145">
        <f>D104+C105</f>
        <v/>
      </c>
      <c r="E105" s="244" t="n"/>
      <c r="F105" s="90" t="n"/>
      <c r="G105" s="90" t="n"/>
      <c r="H105" s="90" t="n"/>
      <c r="I105" s="90" t="n"/>
      <c r="J105" s="90" t="n"/>
      <c r="K105" s="90" t="n"/>
      <c r="L105" s="90" t="n"/>
      <c r="M105" s="90" t="n"/>
      <c r="N105" s="90" t="n"/>
      <c r="O105" s="90" t="n"/>
      <c r="P105" s="90" t="n"/>
      <c r="Q105" s="244" t="n"/>
      <c r="R105" s="145">
        <f>IF(C105=0,0,C105-SUM(F105:P105))</f>
        <v/>
      </c>
    </row>
    <row r="106">
      <c r="A106" s="95" t="n"/>
      <c r="B106" s="45" t="n"/>
      <c r="C106" s="90" t="n"/>
      <c r="D106" s="145">
        <f>D105+C106</f>
        <v/>
      </c>
      <c r="E106" s="244" t="n"/>
      <c r="F106" s="90" t="n"/>
      <c r="G106" s="90" t="n"/>
      <c r="H106" s="90" t="n"/>
      <c r="I106" s="90" t="n"/>
      <c r="J106" s="90" t="n"/>
      <c r="K106" s="90" t="n"/>
      <c r="L106" s="90" t="n"/>
      <c r="M106" s="90" t="n"/>
      <c r="N106" s="90" t="n"/>
      <c r="O106" s="90" t="n"/>
      <c r="P106" s="90" t="n"/>
      <c r="Q106" s="244" t="n"/>
      <c r="R106" s="145">
        <f>IF(C106=0,0,C106-SUM(F106:P106))</f>
        <v/>
      </c>
    </row>
    <row r="107">
      <c r="A107" s="95" t="n"/>
      <c r="B107" s="45" t="n"/>
      <c r="C107" s="90" t="n"/>
      <c r="D107" s="145">
        <f>D106+C107</f>
        <v/>
      </c>
      <c r="E107" s="244" t="n"/>
      <c r="F107" s="90" t="n"/>
      <c r="G107" s="90" t="n"/>
      <c r="H107" s="90" t="n"/>
      <c r="I107" s="90" t="n"/>
      <c r="J107" s="90" t="n"/>
      <c r="K107" s="90" t="n"/>
      <c r="L107" s="90" t="n"/>
      <c r="M107" s="90" t="n"/>
      <c r="N107" s="90" t="n"/>
      <c r="O107" s="90" t="n"/>
      <c r="P107" s="90" t="n"/>
      <c r="Q107" s="244" t="n"/>
      <c r="R107" s="145">
        <f>IF(C107=0,0,C107-SUM(F107:P107))</f>
        <v/>
      </c>
    </row>
    <row r="108">
      <c r="A108" s="95" t="n"/>
      <c r="B108" s="45" t="n"/>
      <c r="C108" s="90" t="n"/>
      <c r="D108" s="145">
        <f>D107+C108</f>
        <v/>
      </c>
      <c r="E108" s="244" t="n"/>
      <c r="F108" s="90" t="n"/>
      <c r="G108" s="90" t="n"/>
      <c r="H108" s="90" t="n"/>
      <c r="I108" s="90" t="n"/>
      <c r="J108" s="90" t="n"/>
      <c r="K108" s="90" t="n"/>
      <c r="L108" s="90" t="n"/>
      <c r="M108" s="90" t="n"/>
      <c r="N108" s="90" t="n"/>
      <c r="O108" s="90" t="n"/>
      <c r="P108" s="90" t="n"/>
      <c r="Q108" s="244" t="n"/>
      <c r="R108" s="145">
        <f>IF(C108=0,0,C108-SUM(F108:P108))</f>
        <v/>
      </c>
    </row>
    <row r="109">
      <c r="A109" s="95" t="n"/>
      <c r="B109" s="45" t="n"/>
      <c r="C109" s="90" t="n"/>
      <c r="D109" s="145">
        <f>D108+C109</f>
        <v/>
      </c>
      <c r="E109" s="244" t="n"/>
      <c r="F109" s="90" t="n"/>
      <c r="G109" s="90" t="n"/>
      <c r="H109" s="90" t="n"/>
      <c r="I109" s="90" t="n"/>
      <c r="J109" s="90" t="n"/>
      <c r="K109" s="90" t="n"/>
      <c r="L109" s="90" t="n"/>
      <c r="M109" s="90" t="n"/>
      <c r="N109" s="90" t="n"/>
      <c r="O109" s="90" t="n"/>
      <c r="P109" s="90" t="n"/>
      <c r="Q109" s="244" t="n"/>
      <c r="R109" s="145">
        <f>IF(C109=0,0,C109-SUM(F109:P109))</f>
        <v/>
      </c>
    </row>
    <row r="110">
      <c r="A110" s="95" t="n"/>
      <c r="B110" s="45" t="n"/>
      <c r="C110" s="90" t="n"/>
      <c r="D110" s="145">
        <f>D109+C110</f>
        <v/>
      </c>
      <c r="E110" s="244" t="n"/>
      <c r="F110" s="90" t="n"/>
      <c r="G110" s="90" t="n"/>
      <c r="H110" s="90" t="n"/>
      <c r="I110" s="90" t="n"/>
      <c r="J110" s="90" t="n"/>
      <c r="K110" s="90" t="n"/>
      <c r="L110" s="90" t="n"/>
      <c r="M110" s="90" t="n"/>
      <c r="N110" s="90" t="n"/>
      <c r="O110" s="90" t="n"/>
      <c r="P110" s="90" t="n"/>
      <c r="Q110" s="244" t="n"/>
      <c r="R110" s="145">
        <f>IF(C110=0,0,C110-SUM(F110:P110))</f>
        <v/>
      </c>
    </row>
    <row r="111">
      <c r="A111" s="95" t="n"/>
      <c r="B111" s="45" t="n"/>
      <c r="C111" s="90" t="n"/>
      <c r="D111" s="145">
        <f>D110+C111</f>
        <v/>
      </c>
      <c r="E111" s="244" t="n"/>
      <c r="F111" s="90" t="n"/>
      <c r="G111" s="90" t="n"/>
      <c r="H111" s="90" t="n"/>
      <c r="I111" s="90" t="n"/>
      <c r="J111" s="90" t="n"/>
      <c r="K111" s="90" t="n"/>
      <c r="L111" s="90" t="n"/>
      <c r="M111" s="90" t="n"/>
      <c r="N111" s="90" t="n"/>
      <c r="O111" s="90" t="n"/>
      <c r="P111" s="90" t="n"/>
      <c r="Q111" s="244" t="n"/>
      <c r="R111" s="145">
        <f>IF(C111=0,0,C111-SUM(F111:P111))</f>
        <v/>
      </c>
    </row>
    <row r="112">
      <c r="A112" s="95" t="n"/>
      <c r="B112" s="45" t="n"/>
      <c r="C112" s="90" t="n"/>
      <c r="D112" s="145">
        <f>D111+C112</f>
        <v/>
      </c>
      <c r="E112" s="244" t="n"/>
      <c r="F112" s="90" t="n"/>
      <c r="G112" s="90" t="n"/>
      <c r="H112" s="90" t="n"/>
      <c r="I112" s="90" t="n"/>
      <c r="J112" s="90" t="n"/>
      <c r="K112" s="90" t="n"/>
      <c r="L112" s="90" t="n"/>
      <c r="M112" s="90" t="n"/>
      <c r="N112" s="90" t="n"/>
      <c r="O112" s="90" t="n"/>
      <c r="P112" s="90" t="n"/>
      <c r="Q112" s="244" t="n"/>
      <c r="R112" s="145">
        <f>IF(C112=0,0,C112-SUM(F112:P112))</f>
        <v/>
      </c>
    </row>
    <row r="113">
      <c r="A113" s="95" t="n"/>
      <c r="B113" s="45" t="n"/>
      <c r="C113" s="90" t="n"/>
      <c r="D113" s="145">
        <f>D112+C113</f>
        <v/>
      </c>
      <c r="E113" s="244" t="n"/>
      <c r="F113" s="90" t="n"/>
      <c r="G113" s="90" t="n"/>
      <c r="H113" s="90" t="n"/>
      <c r="I113" s="90" t="n"/>
      <c r="J113" s="90" t="n"/>
      <c r="K113" s="90" t="n"/>
      <c r="L113" s="90" t="n"/>
      <c r="M113" s="90" t="n"/>
      <c r="N113" s="90" t="n"/>
      <c r="O113" s="90" t="n"/>
      <c r="P113" s="90" t="n"/>
      <c r="Q113" s="244" t="n"/>
      <c r="R113" s="145">
        <f>IF(C113=0,0,C113-SUM(F113:P113))</f>
        <v/>
      </c>
    </row>
    <row r="114">
      <c r="A114" s="95" t="n"/>
      <c r="B114" s="45" t="n"/>
      <c r="C114" s="90" t="n"/>
      <c r="D114" s="145">
        <f>D113+C114</f>
        <v/>
      </c>
      <c r="E114" s="244" t="n"/>
      <c r="F114" s="90" t="n"/>
      <c r="G114" s="90" t="n"/>
      <c r="H114" s="90" t="n"/>
      <c r="I114" s="90" t="n"/>
      <c r="J114" s="90" t="n"/>
      <c r="K114" s="90" t="n"/>
      <c r="L114" s="90" t="n"/>
      <c r="M114" s="90" t="n"/>
      <c r="N114" s="90" t="n"/>
      <c r="O114" s="90" t="n"/>
      <c r="P114" s="90" t="n"/>
      <c r="Q114" s="244" t="n"/>
      <c r="R114" s="145">
        <f>IF(C114=0,0,C114-SUM(F114:P114))</f>
        <v/>
      </c>
    </row>
    <row r="115">
      <c r="A115" s="95" t="n"/>
      <c r="B115" s="45" t="n"/>
      <c r="C115" s="90" t="n"/>
      <c r="D115" s="145">
        <f>D114+C115</f>
        <v/>
      </c>
      <c r="E115" s="244" t="n"/>
      <c r="F115" s="90" t="n"/>
      <c r="G115" s="90" t="n"/>
      <c r="H115" s="90" t="n"/>
      <c r="I115" s="90" t="n"/>
      <c r="J115" s="90" t="n"/>
      <c r="K115" s="90" t="n"/>
      <c r="L115" s="90" t="n"/>
      <c r="M115" s="90" t="n"/>
      <c r="N115" s="90" t="n"/>
      <c r="O115" s="90" t="n"/>
      <c r="P115" s="90" t="n"/>
      <c r="Q115" s="244" t="n"/>
      <c r="R115" s="145">
        <f>IF(C115=0,0,C115-SUM(F115:P115))</f>
        <v/>
      </c>
    </row>
    <row r="116">
      <c r="A116" s="95" t="n"/>
      <c r="B116" s="45" t="n"/>
      <c r="C116" s="90" t="n"/>
      <c r="D116" s="145">
        <f>D115+C116</f>
        <v/>
      </c>
      <c r="E116" s="244" t="n"/>
      <c r="F116" s="90" t="n"/>
      <c r="G116" s="90" t="n"/>
      <c r="H116" s="90" t="n"/>
      <c r="I116" s="90" t="n"/>
      <c r="J116" s="90" t="n"/>
      <c r="K116" s="90" t="n"/>
      <c r="L116" s="90" t="n"/>
      <c r="M116" s="90" t="n"/>
      <c r="N116" s="90" t="n"/>
      <c r="O116" s="90" t="n"/>
      <c r="P116" s="90" t="n"/>
      <c r="Q116" s="244" t="n"/>
      <c r="R116" s="145">
        <f>IF(C116=0,0,C116-SUM(F116:P116))</f>
        <v/>
      </c>
    </row>
    <row r="117">
      <c r="A117" s="95" t="n"/>
      <c r="B117" s="45" t="n"/>
      <c r="C117" s="90" t="n"/>
      <c r="D117" s="145">
        <f>D116+C117</f>
        <v/>
      </c>
      <c r="E117" s="244" t="n"/>
      <c r="F117" s="90" t="n"/>
      <c r="G117" s="90" t="n"/>
      <c r="H117" s="90" t="n"/>
      <c r="I117" s="90" t="n"/>
      <c r="J117" s="90" t="n"/>
      <c r="K117" s="90" t="n"/>
      <c r="L117" s="90" t="n"/>
      <c r="M117" s="90" t="n"/>
      <c r="N117" s="90" t="n"/>
      <c r="O117" s="90" t="n"/>
      <c r="P117" s="90" t="n"/>
      <c r="Q117" s="244" t="n"/>
      <c r="R117" s="145">
        <f>IF(C117=0,0,C117-SUM(F117:P117))</f>
        <v/>
      </c>
    </row>
    <row r="118">
      <c r="A118" s="95" t="n"/>
      <c r="B118" s="45" t="n"/>
      <c r="C118" s="90" t="n"/>
      <c r="D118" s="145">
        <f>D117+C118</f>
        <v/>
      </c>
      <c r="E118" s="244" t="n"/>
      <c r="F118" s="90" t="n"/>
      <c r="G118" s="90" t="n"/>
      <c r="H118" s="90" t="n"/>
      <c r="I118" s="90" t="n"/>
      <c r="J118" s="90" t="n"/>
      <c r="K118" s="90" t="n"/>
      <c r="L118" s="90" t="n"/>
      <c r="M118" s="90" t="n"/>
      <c r="N118" s="90" t="n"/>
      <c r="O118" s="90" t="n"/>
      <c r="P118" s="90" t="n"/>
      <c r="Q118" s="244" t="n"/>
      <c r="R118" s="145">
        <f>IF(C118=0,0,C118-SUM(F118:P118))</f>
        <v/>
      </c>
    </row>
    <row r="119">
      <c r="A119" s="95" t="n"/>
      <c r="B119" s="45" t="n"/>
      <c r="C119" s="90" t="n"/>
      <c r="D119" s="145">
        <f>D118+C119</f>
        <v/>
      </c>
      <c r="E119" s="244" t="n"/>
      <c r="F119" s="90" t="n"/>
      <c r="G119" s="90" t="n"/>
      <c r="H119" s="90" t="n"/>
      <c r="I119" s="90" t="n"/>
      <c r="J119" s="90" t="n"/>
      <c r="K119" s="90" t="n"/>
      <c r="L119" s="90" t="n"/>
      <c r="M119" s="90" t="n"/>
      <c r="N119" s="90" t="n"/>
      <c r="O119" s="90" t="n"/>
      <c r="P119" s="90" t="n"/>
      <c r="Q119" s="244" t="n"/>
      <c r="R119" s="145">
        <f>IF(C119=0,0,C119-SUM(F119:P119))</f>
        <v/>
      </c>
    </row>
    <row r="120">
      <c r="A120" s="95" t="n"/>
      <c r="B120" s="45" t="n"/>
      <c r="C120" s="90" t="n"/>
      <c r="D120" s="145">
        <f>D119+C120</f>
        <v/>
      </c>
      <c r="E120" s="244" t="n"/>
      <c r="F120" s="90" t="n"/>
      <c r="G120" s="90" t="n"/>
      <c r="H120" s="90" t="n"/>
      <c r="I120" s="90" t="n"/>
      <c r="J120" s="90" t="n"/>
      <c r="K120" s="90" t="n"/>
      <c r="L120" s="90" t="n"/>
      <c r="M120" s="90" t="n"/>
      <c r="N120" s="90" t="n"/>
      <c r="O120" s="90" t="n"/>
      <c r="P120" s="90" t="n"/>
      <c r="Q120" s="244" t="n"/>
      <c r="R120" s="145">
        <f>IF(C120=0,0,C120-SUM(F120:P120))</f>
        <v/>
      </c>
    </row>
    <row r="121">
      <c r="A121" s="95" t="n"/>
      <c r="B121" s="45" t="n"/>
      <c r="C121" s="90" t="n"/>
      <c r="D121" s="145">
        <f>D120+C121</f>
        <v/>
      </c>
      <c r="E121" s="244" t="n"/>
      <c r="F121" s="90" t="n"/>
      <c r="G121" s="90" t="n"/>
      <c r="H121" s="90" t="n"/>
      <c r="I121" s="90" t="n"/>
      <c r="J121" s="90" t="n"/>
      <c r="K121" s="90" t="n"/>
      <c r="L121" s="90" t="n"/>
      <c r="M121" s="90" t="n"/>
      <c r="N121" s="90" t="n"/>
      <c r="O121" s="90" t="n"/>
      <c r="P121" s="90" t="n"/>
      <c r="Q121" s="244" t="n"/>
      <c r="R121" s="145">
        <f>IF(C121=0,0,C121-SUM(F121:P121))</f>
        <v/>
      </c>
    </row>
    <row r="122">
      <c r="A122" s="95" t="n"/>
      <c r="B122" s="45" t="n"/>
      <c r="C122" s="90" t="n"/>
      <c r="D122" s="145">
        <f>D121+C122</f>
        <v/>
      </c>
      <c r="E122" s="244" t="n"/>
      <c r="F122" s="90" t="n"/>
      <c r="G122" s="90" t="n"/>
      <c r="H122" s="90" t="n"/>
      <c r="I122" s="90" t="n"/>
      <c r="J122" s="90" t="n"/>
      <c r="K122" s="90" t="n"/>
      <c r="L122" s="90" t="n"/>
      <c r="M122" s="90" t="n"/>
      <c r="N122" s="90" t="n"/>
      <c r="O122" s="90" t="n"/>
      <c r="P122" s="90" t="n"/>
      <c r="Q122" s="244" t="n"/>
      <c r="R122" s="145">
        <f>IF(C122=0,0,C122-SUM(F122:P122))</f>
        <v/>
      </c>
    </row>
    <row r="123">
      <c r="A123" s="95" t="n"/>
      <c r="B123" s="45" t="n"/>
      <c r="C123" s="90" t="n"/>
      <c r="D123" s="145">
        <f>D122+C123</f>
        <v/>
      </c>
      <c r="E123" s="244" t="n"/>
      <c r="F123" s="90" t="n"/>
      <c r="G123" s="90" t="n"/>
      <c r="H123" s="90" t="n"/>
      <c r="I123" s="90" t="n"/>
      <c r="J123" s="90" t="n"/>
      <c r="K123" s="90" t="n"/>
      <c r="L123" s="90" t="n"/>
      <c r="M123" s="90" t="n"/>
      <c r="N123" s="90" t="n"/>
      <c r="O123" s="90" t="n"/>
      <c r="P123" s="90" t="n"/>
      <c r="Q123" s="244" t="n"/>
      <c r="R123" s="145">
        <f>IF(C123=0,0,C123-SUM(F123:P123))</f>
        <v/>
      </c>
    </row>
    <row r="124">
      <c r="A124" s="95" t="n"/>
      <c r="B124" s="45" t="n"/>
      <c r="C124" s="90" t="n"/>
      <c r="D124" s="145">
        <f>D123+C124</f>
        <v/>
      </c>
      <c r="E124" s="244" t="n"/>
      <c r="F124" s="90" t="n"/>
      <c r="G124" s="90" t="n"/>
      <c r="H124" s="90" t="n"/>
      <c r="I124" s="90" t="n"/>
      <c r="J124" s="90" t="n"/>
      <c r="K124" s="90" t="n"/>
      <c r="L124" s="90" t="n"/>
      <c r="M124" s="90" t="n"/>
      <c r="N124" s="90" t="n"/>
      <c r="O124" s="90" t="n"/>
      <c r="P124" s="90" t="n"/>
      <c r="Q124" s="244" t="n"/>
      <c r="R124" s="145">
        <f>IF(C124=0,0,C124-SUM(F124:P124))</f>
        <v/>
      </c>
    </row>
    <row r="125">
      <c r="A125" s="95" t="n"/>
      <c r="B125" s="45" t="n"/>
      <c r="C125" s="90" t="n"/>
      <c r="D125" s="145">
        <f>D124+C125</f>
        <v/>
      </c>
      <c r="E125" s="244" t="n"/>
      <c r="F125" s="90" t="n"/>
      <c r="G125" s="90" t="n"/>
      <c r="H125" s="90" t="n"/>
      <c r="I125" s="90" t="n"/>
      <c r="J125" s="90" t="n"/>
      <c r="K125" s="90" t="n"/>
      <c r="L125" s="90" t="n"/>
      <c r="M125" s="90" t="n"/>
      <c r="N125" s="90" t="n"/>
      <c r="O125" s="90" t="n"/>
      <c r="P125" s="90" t="n"/>
      <c r="Q125" s="244" t="n"/>
      <c r="R125" s="145">
        <f>IF(C125=0,0,C125-SUM(F125:P125))</f>
        <v/>
      </c>
    </row>
    <row r="126">
      <c r="A126" s="95" t="n"/>
      <c r="B126" s="45" t="n"/>
      <c r="C126" s="90" t="n"/>
      <c r="D126" s="145">
        <f>D125+C126</f>
        <v/>
      </c>
      <c r="E126" s="244" t="n"/>
      <c r="F126" s="90" t="n"/>
      <c r="G126" s="90" t="n"/>
      <c r="H126" s="90" t="n"/>
      <c r="I126" s="90" t="n"/>
      <c r="J126" s="90" t="n"/>
      <c r="K126" s="90" t="n"/>
      <c r="L126" s="90" t="n"/>
      <c r="M126" s="90" t="n"/>
      <c r="N126" s="90" t="n"/>
      <c r="O126" s="90" t="n"/>
      <c r="P126" s="90" t="n"/>
      <c r="Q126" s="244" t="n"/>
      <c r="R126" s="145">
        <f>IF(C126=0,0,C126-SUM(F126:P126))</f>
        <v/>
      </c>
    </row>
    <row r="127">
      <c r="A127" s="95" t="n"/>
      <c r="B127" s="45" t="n"/>
      <c r="C127" s="90" t="n"/>
      <c r="D127" s="145">
        <f>D126+C127</f>
        <v/>
      </c>
      <c r="E127" s="244" t="n"/>
      <c r="F127" s="90" t="n"/>
      <c r="G127" s="90" t="n"/>
      <c r="H127" s="90" t="n"/>
      <c r="I127" s="90" t="n"/>
      <c r="J127" s="90" t="n"/>
      <c r="K127" s="90" t="n"/>
      <c r="L127" s="90" t="n"/>
      <c r="M127" s="90" t="n"/>
      <c r="N127" s="90" t="n"/>
      <c r="O127" s="90" t="n"/>
      <c r="P127" s="90" t="n"/>
      <c r="Q127" s="244" t="n"/>
      <c r="R127" s="145">
        <f>IF(C127=0,0,C127-SUM(F127:P127))</f>
        <v/>
      </c>
    </row>
    <row r="128">
      <c r="A128" s="95" t="n"/>
      <c r="B128" s="45" t="n"/>
      <c r="C128" s="90" t="n"/>
      <c r="D128" s="145">
        <f>D127+C128</f>
        <v/>
      </c>
      <c r="E128" s="244" t="n"/>
      <c r="F128" s="90" t="n"/>
      <c r="G128" s="90" t="n"/>
      <c r="H128" s="90" t="n"/>
      <c r="I128" s="90" t="n"/>
      <c r="J128" s="90" t="n"/>
      <c r="K128" s="90" t="n"/>
      <c r="L128" s="90" t="n"/>
      <c r="M128" s="90" t="n"/>
      <c r="N128" s="90" t="n"/>
      <c r="O128" s="90" t="n"/>
      <c r="P128" s="90" t="n"/>
      <c r="Q128" s="244" t="n"/>
      <c r="R128" s="145">
        <f>IF(C128=0,0,C128-SUM(F128:P128))</f>
        <v/>
      </c>
    </row>
    <row r="129">
      <c r="A129" s="95" t="n"/>
      <c r="B129" s="45" t="n"/>
      <c r="C129" s="90" t="n"/>
      <c r="D129" s="145">
        <f>D128+C129</f>
        <v/>
      </c>
      <c r="E129" s="244" t="n"/>
      <c r="F129" s="90" t="n"/>
      <c r="G129" s="90" t="n"/>
      <c r="H129" s="90" t="n"/>
      <c r="I129" s="90" t="n"/>
      <c r="J129" s="90" t="n"/>
      <c r="K129" s="90" t="n"/>
      <c r="L129" s="90" t="n"/>
      <c r="M129" s="90" t="n"/>
      <c r="N129" s="90" t="n"/>
      <c r="O129" s="90" t="n"/>
      <c r="P129" s="90" t="n"/>
      <c r="Q129" s="244" t="n"/>
      <c r="R129" s="145">
        <f>IF(C129=0,0,C129-SUM(F129:P129))</f>
        <v/>
      </c>
    </row>
    <row r="130">
      <c r="A130" s="95" t="n"/>
      <c r="B130" s="45" t="n"/>
      <c r="C130" s="90" t="n"/>
      <c r="D130" s="145">
        <f>D129+C130</f>
        <v/>
      </c>
      <c r="E130" s="244" t="n"/>
      <c r="F130" s="90" t="n"/>
      <c r="G130" s="90" t="n"/>
      <c r="H130" s="90" t="n"/>
      <c r="I130" s="90" t="n"/>
      <c r="J130" s="90" t="n"/>
      <c r="K130" s="90" t="n"/>
      <c r="L130" s="90" t="n"/>
      <c r="M130" s="90" t="n"/>
      <c r="N130" s="90" t="n"/>
      <c r="O130" s="90" t="n"/>
      <c r="P130" s="90" t="n"/>
      <c r="Q130" s="244" t="n"/>
      <c r="R130" s="145">
        <f>IF(C130=0,0,C130-SUM(F130:P130))</f>
        <v/>
      </c>
    </row>
    <row r="131">
      <c r="A131" s="95" t="n"/>
      <c r="B131" s="45" t="n"/>
      <c r="C131" s="90" t="n"/>
      <c r="D131" s="145">
        <f>D130+C131</f>
        <v/>
      </c>
      <c r="E131" s="244" t="n"/>
      <c r="F131" s="90" t="n"/>
      <c r="G131" s="90" t="n"/>
      <c r="H131" s="90" t="n"/>
      <c r="I131" s="90" t="n"/>
      <c r="J131" s="90" t="n"/>
      <c r="K131" s="90" t="n"/>
      <c r="L131" s="90" t="n"/>
      <c r="M131" s="90" t="n"/>
      <c r="N131" s="90" t="n"/>
      <c r="O131" s="90" t="n"/>
      <c r="P131" s="90" t="n"/>
      <c r="Q131" s="244" t="n"/>
      <c r="R131" s="145">
        <f>IF(C131=0,0,C131-SUM(F131:P131))</f>
        <v/>
      </c>
    </row>
    <row r="132">
      <c r="A132" s="95" t="n"/>
      <c r="B132" s="45" t="n"/>
      <c r="C132" s="90" t="n"/>
      <c r="D132" s="145">
        <f>D131+C132</f>
        <v/>
      </c>
      <c r="E132" s="244" t="n"/>
      <c r="F132" s="90" t="n"/>
      <c r="G132" s="90" t="n"/>
      <c r="H132" s="90" t="n"/>
      <c r="I132" s="90" t="n"/>
      <c r="J132" s="90" t="n"/>
      <c r="K132" s="90" t="n"/>
      <c r="L132" s="90" t="n"/>
      <c r="M132" s="90" t="n"/>
      <c r="N132" s="90" t="n"/>
      <c r="O132" s="90" t="n"/>
      <c r="P132" s="90" t="n"/>
      <c r="Q132" s="244" t="n"/>
      <c r="R132" s="145">
        <f>IF(C132=0,0,C132-SUM(F132:P132))</f>
        <v/>
      </c>
    </row>
    <row r="133">
      <c r="A133" s="95" t="n"/>
      <c r="B133" s="45" t="n"/>
      <c r="C133" s="90" t="n"/>
      <c r="D133" s="145">
        <f>D132+C133</f>
        <v/>
      </c>
      <c r="E133" s="244" t="n"/>
      <c r="F133" s="90" t="n"/>
      <c r="G133" s="90" t="n"/>
      <c r="H133" s="90" t="n"/>
      <c r="I133" s="90" t="n"/>
      <c r="J133" s="90" t="n"/>
      <c r="K133" s="90" t="n"/>
      <c r="L133" s="90" t="n"/>
      <c r="M133" s="90" t="n"/>
      <c r="N133" s="90" t="n"/>
      <c r="O133" s="90" t="n"/>
      <c r="P133" s="90" t="n"/>
      <c r="Q133" s="244" t="n"/>
      <c r="R133" s="145">
        <f>IF(C133=0,0,C133-SUM(F133:P133))</f>
        <v/>
      </c>
    </row>
    <row r="134">
      <c r="A134" s="95" t="n"/>
      <c r="B134" s="45" t="n"/>
      <c r="C134" s="90" t="n"/>
      <c r="D134" s="145">
        <f>D133+C134</f>
        <v/>
      </c>
      <c r="E134" s="244" t="n"/>
      <c r="F134" s="90" t="n"/>
      <c r="G134" s="90" t="n"/>
      <c r="H134" s="90" t="n"/>
      <c r="I134" s="90" t="n"/>
      <c r="J134" s="90" t="n"/>
      <c r="K134" s="90" t="n"/>
      <c r="L134" s="90" t="n"/>
      <c r="M134" s="90" t="n"/>
      <c r="N134" s="90" t="n"/>
      <c r="O134" s="90" t="n"/>
      <c r="P134" s="90" t="n"/>
      <c r="Q134" s="244" t="n"/>
      <c r="R134" s="145">
        <f>IF(C134=0,0,C134-SUM(F134:P134))</f>
        <v/>
      </c>
    </row>
    <row r="135">
      <c r="A135" s="95" t="n"/>
      <c r="B135" s="45" t="n"/>
      <c r="C135" s="90" t="n"/>
      <c r="D135" s="145">
        <f>D134+C135</f>
        <v/>
      </c>
      <c r="E135" s="244" t="n"/>
      <c r="F135" s="90" t="n"/>
      <c r="G135" s="90" t="n"/>
      <c r="H135" s="90" t="n"/>
      <c r="I135" s="90" t="n"/>
      <c r="J135" s="90" t="n"/>
      <c r="K135" s="90" t="n"/>
      <c r="L135" s="90" t="n"/>
      <c r="M135" s="90" t="n"/>
      <c r="N135" s="90" t="n"/>
      <c r="O135" s="90" t="n"/>
      <c r="P135" s="90" t="n"/>
      <c r="Q135" s="244" t="n"/>
      <c r="R135" s="145">
        <f>IF(C135=0,0,C135-SUM(F135:P135))</f>
        <v/>
      </c>
    </row>
    <row r="136">
      <c r="A136" s="95" t="n"/>
      <c r="B136" s="45" t="n"/>
      <c r="C136" s="90" t="n"/>
      <c r="D136" s="145">
        <f>D135+C136</f>
        <v/>
      </c>
      <c r="E136" s="244" t="n"/>
      <c r="F136" s="90" t="n"/>
      <c r="G136" s="90" t="n"/>
      <c r="H136" s="90" t="n"/>
      <c r="I136" s="90" t="n"/>
      <c r="J136" s="90" t="n"/>
      <c r="K136" s="90" t="n"/>
      <c r="L136" s="90" t="n"/>
      <c r="M136" s="90" t="n"/>
      <c r="N136" s="90" t="n"/>
      <c r="O136" s="90" t="n"/>
      <c r="P136" s="90" t="n"/>
      <c r="Q136" s="244" t="n"/>
      <c r="R136" s="145">
        <f>IF(C136=0,0,C136-SUM(F136:P136))</f>
        <v/>
      </c>
    </row>
    <row r="137">
      <c r="A137" s="95" t="n"/>
      <c r="B137" s="45" t="n"/>
      <c r="C137" s="90" t="n"/>
      <c r="D137" s="145">
        <f>D136+C137</f>
        <v/>
      </c>
      <c r="E137" s="244" t="n"/>
      <c r="F137" s="90" t="n"/>
      <c r="G137" s="90" t="n"/>
      <c r="H137" s="90" t="n"/>
      <c r="I137" s="90" t="n"/>
      <c r="J137" s="90" t="n"/>
      <c r="K137" s="90" t="n"/>
      <c r="L137" s="90" t="n"/>
      <c r="M137" s="90" t="n"/>
      <c r="N137" s="90" t="n"/>
      <c r="O137" s="90" t="n"/>
      <c r="P137" s="90" t="n"/>
      <c r="Q137" s="244" t="n"/>
      <c r="R137" s="145">
        <f>IF(C137=0,0,C137-SUM(F137:P137))</f>
        <v/>
      </c>
    </row>
    <row r="138">
      <c r="A138" s="95" t="n"/>
      <c r="B138" s="45" t="n"/>
      <c r="C138" s="90" t="n"/>
      <c r="D138" s="145">
        <f>D137+C138</f>
        <v/>
      </c>
      <c r="E138" s="244" t="n"/>
      <c r="F138" s="90" t="n"/>
      <c r="G138" s="90" t="n"/>
      <c r="H138" s="90" t="n"/>
      <c r="I138" s="90" t="n"/>
      <c r="J138" s="90" t="n"/>
      <c r="K138" s="90" t="n"/>
      <c r="L138" s="90" t="n"/>
      <c r="M138" s="90" t="n"/>
      <c r="N138" s="90" t="n"/>
      <c r="O138" s="90" t="n"/>
      <c r="P138" s="90" t="n"/>
      <c r="Q138" s="244" t="n"/>
      <c r="R138" s="145">
        <f>IF(C138=0,0,C138-SUM(F138:P138))</f>
        <v/>
      </c>
    </row>
    <row r="139">
      <c r="A139" s="95" t="n"/>
      <c r="B139" s="45" t="n"/>
      <c r="C139" s="90" t="n"/>
      <c r="D139" s="145">
        <f>D138+C139</f>
        <v/>
      </c>
      <c r="E139" s="244" t="n"/>
      <c r="F139" s="90" t="n"/>
      <c r="G139" s="90" t="n"/>
      <c r="H139" s="90" t="n"/>
      <c r="I139" s="90" t="n"/>
      <c r="J139" s="90" t="n"/>
      <c r="K139" s="90" t="n"/>
      <c r="L139" s="90" t="n"/>
      <c r="M139" s="90" t="n"/>
      <c r="N139" s="90" t="n"/>
      <c r="O139" s="90" t="n"/>
      <c r="P139" s="90" t="n"/>
      <c r="Q139" s="244" t="n"/>
      <c r="R139" s="145">
        <f>IF(C139=0,0,C139-SUM(F139:P139))</f>
        <v/>
      </c>
    </row>
    <row r="140">
      <c r="A140" s="95" t="n"/>
      <c r="B140" s="45" t="n"/>
      <c r="C140" s="90" t="n"/>
      <c r="D140" s="145">
        <f>D139+C140</f>
        <v/>
      </c>
      <c r="E140" s="244" t="n"/>
      <c r="F140" s="90" t="n"/>
      <c r="G140" s="90" t="n"/>
      <c r="H140" s="90" t="n"/>
      <c r="I140" s="90" t="n"/>
      <c r="J140" s="90" t="n"/>
      <c r="K140" s="90" t="n"/>
      <c r="L140" s="90" t="n"/>
      <c r="M140" s="90" t="n"/>
      <c r="N140" s="90" t="n"/>
      <c r="O140" s="90" t="n"/>
      <c r="P140" s="90" t="n"/>
      <c r="Q140" s="244" t="n"/>
      <c r="R140" s="145">
        <f>IF(C140=0,0,C140-SUM(F140:P140))</f>
        <v/>
      </c>
    </row>
    <row r="141">
      <c r="A141" s="95" t="n"/>
      <c r="B141" s="45" t="n"/>
      <c r="C141" s="90" t="n"/>
      <c r="D141" s="145">
        <f>D140+C141</f>
        <v/>
      </c>
      <c r="E141" s="244" t="n"/>
      <c r="F141" s="90" t="n"/>
      <c r="G141" s="90" t="n"/>
      <c r="H141" s="90" t="n"/>
      <c r="I141" s="90" t="n"/>
      <c r="J141" s="90" t="n"/>
      <c r="K141" s="90" t="n"/>
      <c r="L141" s="90" t="n"/>
      <c r="M141" s="90" t="n"/>
      <c r="N141" s="90" t="n"/>
      <c r="O141" s="90" t="n"/>
      <c r="P141" s="90" t="n"/>
      <c r="Q141" s="244" t="n"/>
      <c r="R141" s="145">
        <f>IF(C141=0,0,C141-SUM(F141:P141))</f>
        <v/>
      </c>
    </row>
    <row r="142">
      <c r="A142" s="95" t="n"/>
      <c r="B142" s="45" t="n"/>
      <c r="C142" s="90" t="n"/>
      <c r="D142" s="145">
        <f>D141+C142</f>
        <v/>
      </c>
      <c r="E142" s="244" t="n"/>
      <c r="F142" s="90" t="n"/>
      <c r="G142" s="90" t="n"/>
      <c r="H142" s="90" t="n"/>
      <c r="I142" s="90" t="n"/>
      <c r="J142" s="90" t="n"/>
      <c r="K142" s="90" t="n"/>
      <c r="L142" s="90" t="n"/>
      <c r="M142" s="90" t="n"/>
      <c r="N142" s="90" t="n"/>
      <c r="O142" s="90" t="n"/>
      <c r="P142" s="90" t="n"/>
      <c r="Q142" s="244" t="n"/>
      <c r="R142" s="145">
        <f>IF(C142=0,0,C142-SUM(F142:P142))</f>
        <v/>
      </c>
    </row>
    <row r="143">
      <c r="A143" s="95" t="n"/>
      <c r="B143" s="45" t="n"/>
      <c r="C143" s="90" t="n"/>
      <c r="D143" s="145">
        <f>D142+C143</f>
        <v/>
      </c>
      <c r="E143" s="244" t="n"/>
      <c r="F143" s="90" t="n"/>
      <c r="G143" s="90" t="n"/>
      <c r="H143" s="90" t="n"/>
      <c r="I143" s="90" t="n"/>
      <c r="J143" s="90" t="n"/>
      <c r="K143" s="90" t="n"/>
      <c r="L143" s="90" t="n"/>
      <c r="M143" s="90" t="n"/>
      <c r="N143" s="90" t="n"/>
      <c r="O143" s="90" t="n"/>
      <c r="P143" s="90" t="n"/>
      <c r="Q143" s="244" t="n"/>
      <c r="R143" s="145">
        <f>IF(C143=0,0,C143-SUM(F143:P143))</f>
        <v/>
      </c>
    </row>
    <row r="144">
      <c r="A144" s="95" t="n"/>
      <c r="B144" s="45" t="n"/>
      <c r="C144" s="90" t="n"/>
      <c r="D144" s="145">
        <f>D143+C144</f>
        <v/>
      </c>
      <c r="E144" s="244" t="n"/>
      <c r="F144" s="90" t="n"/>
      <c r="G144" s="90" t="n"/>
      <c r="H144" s="90" t="n"/>
      <c r="I144" s="90" t="n"/>
      <c r="J144" s="90" t="n"/>
      <c r="K144" s="90" t="n"/>
      <c r="L144" s="90" t="n"/>
      <c r="M144" s="90" t="n"/>
      <c r="N144" s="90" t="n"/>
      <c r="O144" s="90" t="n"/>
      <c r="P144" s="90" t="n"/>
      <c r="Q144" s="244" t="n"/>
      <c r="R144" s="145">
        <f>IF(C144=0,0,C144-SUM(F144:P144))</f>
        <v/>
      </c>
    </row>
    <row r="145">
      <c r="A145" s="95" t="n"/>
      <c r="B145" s="45" t="n"/>
      <c r="C145" s="90" t="n"/>
      <c r="D145" s="145">
        <f>D144+C145</f>
        <v/>
      </c>
      <c r="E145" s="244" t="n"/>
      <c r="F145" s="90" t="n"/>
      <c r="G145" s="90" t="n"/>
      <c r="H145" s="90" t="n"/>
      <c r="I145" s="90" t="n"/>
      <c r="J145" s="90" t="n"/>
      <c r="K145" s="90" t="n"/>
      <c r="L145" s="90" t="n"/>
      <c r="M145" s="90" t="n"/>
      <c r="N145" s="90" t="n"/>
      <c r="O145" s="90" t="n"/>
      <c r="P145" s="90" t="n"/>
      <c r="Q145" s="244" t="n"/>
      <c r="R145" s="145">
        <f>IF(C145=0,0,C145-SUM(F145:P145))</f>
        <v/>
      </c>
    </row>
    <row r="146">
      <c r="A146" s="95" t="n"/>
      <c r="B146" s="45" t="n"/>
      <c r="C146" s="90" t="n"/>
      <c r="D146" s="145">
        <f>D145+C146</f>
        <v/>
      </c>
      <c r="E146" s="244" t="n"/>
      <c r="F146" s="90" t="n"/>
      <c r="G146" s="90" t="n"/>
      <c r="H146" s="90" t="n"/>
      <c r="I146" s="90" t="n"/>
      <c r="J146" s="90" t="n"/>
      <c r="K146" s="90" t="n"/>
      <c r="L146" s="90" t="n"/>
      <c r="M146" s="90" t="n"/>
      <c r="N146" s="90" t="n"/>
      <c r="O146" s="90" t="n"/>
      <c r="P146" s="90" t="n"/>
      <c r="Q146" s="244" t="n"/>
      <c r="R146" s="145">
        <f>IF(C146=0,0,C146-SUM(F146:P146))</f>
        <v/>
      </c>
    </row>
    <row r="147">
      <c r="A147" s="95" t="n"/>
      <c r="B147" s="45" t="n"/>
      <c r="C147" s="90" t="n"/>
      <c r="D147" s="145">
        <f>D146+C147</f>
        <v/>
      </c>
      <c r="E147" s="244" t="n"/>
      <c r="F147" s="90" t="n"/>
      <c r="G147" s="90" t="n"/>
      <c r="H147" s="90" t="n"/>
      <c r="I147" s="90" t="n"/>
      <c r="J147" s="90" t="n"/>
      <c r="K147" s="90" t="n"/>
      <c r="L147" s="90" t="n"/>
      <c r="M147" s="90" t="n"/>
      <c r="N147" s="90" t="n"/>
      <c r="O147" s="90" t="n"/>
      <c r="P147" s="90" t="n"/>
      <c r="Q147" s="244" t="n"/>
      <c r="R147" s="145">
        <f>IF(C147=0,0,C147-SUM(F147:P147))</f>
        <v/>
      </c>
    </row>
    <row r="148">
      <c r="A148" s="95" t="n"/>
      <c r="B148" s="45" t="n"/>
      <c r="C148" s="90" t="n"/>
      <c r="D148" s="145">
        <f>D147+C148</f>
        <v/>
      </c>
      <c r="E148" s="244" t="n"/>
      <c r="F148" s="90" t="n"/>
      <c r="G148" s="90" t="n"/>
      <c r="H148" s="90" t="n"/>
      <c r="I148" s="90" t="n"/>
      <c r="J148" s="90" t="n"/>
      <c r="K148" s="90" t="n"/>
      <c r="L148" s="90" t="n"/>
      <c r="M148" s="90" t="n"/>
      <c r="N148" s="90" t="n"/>
      <c r="O148" s="90" t="n"/>
      <c r="P148" s="90" t="n"/>
      <c r="Q148" s="244" t="n"/>
      <c r="R148" s="145">
        <f>IF(C148=0,0,C148-SUM(F148:P148))</f>
        <v/>
      </c>
    </row>
    <row r="149">
      <c r="A149" s="95" t="n"/>
      <c r="B149" s="45" t="n"/>
      <c r="C149" s="90" t="n"/>
      <c r="D149" s="145">
        <f>D148+C149</f>
        <v/>
      </c>
      <c r="E149" s="244" t="n"/>
      <c r="F149" s="90" t="n"/>
      <c r="G149" s="90" t="n"/>
      <c r="H149" s="90" t="n"/>
      <c r="I149" s="90" t="n"/>
      <c r="J149" s="90" t="n"/>
      <c r="K149" s="90" t="n"/>
      <c r="L149" s="90" t="n"/>
      <c r="M149" s="90" t="n"/>
      <c r="N149" s="90" t="n"/>
      <c r="O149" s="90" t="n"/>
      <c r="P149" s="90" t="n"/>
      <c r="Q149" s="244" t="n"/>
      <c r="R149" s="145">
        <f>IF(C149=0,0,C149-SUM(F149:P149))</f>
        <v/>
      </c>
    </row>
    <row r="150">
      <c r="A150" s="95" t="n"/>
      <c r="B150" s="45" t="n"/>
      <c r="C150" s="90" t="n"/>
      <c r="D150" s="145">
        <f>D149+C150</f>
        <v/>
      </c>
      <c r="E150" s="244" t="n"/>
      <c r="F150" s="90" t="n"/>
      <c r="G150" s="90" t="n"/>
      <c r="H150" s="90" t="n"/>
      <c r="I150" s="90" t="n"/>
      <c r="J150" s="90" t="n"/>
      <c r="K150" s="90" t="n"/>
      <c r="L150" s="90" t="n"/>
      <c r="M150" s="90" t="n"/>
      <c r="N150" s="90" t="n"/>
      <c r="O150" s="90" t="n"/>
      <c r="P150" s="90" t="n"/>
      <c r="Q150" s="244" t="n"/>
      <c r="R150" s="145">
        <f>IF(C150=0,0,C150-SUM(F150:P150))</f>
        <v/>
      </c>
    </row>
    <row r="151">
      <c r="A151" s="95" t="n"/>
      <c r="B151" s="45" t="n"/>
      <c r="C151" s="90" t="n"/>
      <c r="D151" s="145">
        <f>D150+C151</f>
        <v/>
      </c>
      <c r="E151" s="244" t="n"/>
      <c r="F151" s="90" t="n"/>
      <c r="G151" s="90" t="n"/>
      <c r="H151" s="90" t="n"/>
      <c r="I151" s="90" t="n"/>
      <c r="J151" s="90" t="n"/>
      <c r="K151" s="90" t="n"/>
      <c r="L151" s="90" t="n"/>
      <c r="M151" s="90" t="n"/>
      <c r="N151" s="90" t="n"/>
      <c r="O151" s="90" t="n"/>
      <c r="P151" s="90" t="n"/>
      <c r="Q151" s="244" t="n"/>
      <c r="R151" s="145">
        <f>IF(C151=0,0,C151-SUM(F151:P151))</f>
        <v/>
      </c>
    </row>
    <row r="152">
      <c r="A152" s="95" t="n"/>
      <c r="B152" s="45" t="n"/>
      <c r="C152" s="90" t="n"/>
      <c r="D152" s="145">
        <f>D151+C152</f>
        <v/>
      </c>
      <c r="E152" s="244" t="n"/>
      <c r="F152" s="90" t="n"/>
      <c r="G152" s="90" t="n"/>
      <c r="H152" s="90" t="n"/>
      <c r="I152" s="90" t="n"/>
      <c r="J152" s="90" t="n"/>
      <c r="K152" s="90" t="n"/>
      <c r="L152" s="90" t="n"/>
      <c r="M152" s="90" t="n"/>
      <c r="N152" s="90" t="n"/>
      <c r="O152" s="90" t="n"/>
      <c r="P152" s="90" t="n"/>
      <c r="Q152" s="244" t="n"/>
      <c r="R152" s="145">
        <f>IF(C152=0,0,C152-SUM(F152:P152))</f>
        <v/>
      </c>
    </row>
    <row r="153">
      <c r="A153" s="95" t="n"/>
      <c r="B153" s="45" t="n"/>
      <c r="C153" s="90" t="n"/>
      <c r="D153" s="145">
        <f>D152+C153</f>
        <v/>
      </c>
      <c r="E153" s="244" t="n"/>
      <c r="F153" s="90" t="n"/>
      <c r="G153" s="90" t="n"/>
      <c r="H153" s="90" t="n"/>
      <c r="I153" s="90" t="n"/>
      <c r="J153" s="90" t="n"/>
      <c r="K153" s="90" t="n"/>
      <c r="L153" s="90" t="n"/>
      <c r="M153" s="90" t="n"/>
      <c r="N153" s="90" t="n"/>
      <c r="O153" s="90" t="n"/>
      <c r="P153" s="90" t="n"/>
      <c r="Q153" s="244" t="n"/>
      <c r="R153" s="145">
        <f>IF(C153=0,0,C153-SUM(F153:P153))</f>
        <v/>
      </c>
    </row>
    <row r="154">
      <c r="A154" s="95" t="n"/>
      <c r="B154" s="45" t="n"/>
      <c r="C154" s="90" t="n"/>
      <c r="D154" s="145">
        <f>D153+C154</f>
        <v/>
      </c>
      <c r="E154" s="244" t="n"/>
      <c r="F154" s="90" t="n"/>
      <c r="G154" s="90" t="n"/>
      <c r="H154" s="90" t="n"/>
      <c r="I154" s="90" t="n"/>
      <c r="J154" s="90" t="n"/>
      <c r="K154" s="90" t="n"/>
      <c r="L154" s="90" t="n"/>
      <c r="M154" s="90" t="n"/>
      <c r="N154" s="90" t="n"/>
      <c r="O154" s="90" t="n"/>
      <c r="P154" s="90" t="n"/>
      <c r="Q154" s="244" t="n"/>
      <c r="R154" s="145">
        <f>IF(C154=0,0,C154-SUM(F154:P154))</f>
        <v/>
      </c>
    </row>
    <row r="155">
      <c r="A155" s="95" t="n"/>
      <c r="B155" s="45" t="n"/>
      <c r="C155" s="90" t="n"/>
      <c r="D155" s="145">
        <f>D154+C155</f>
        <v/>
      </c>
      <c r="E155" s="244" t="n"/>
      <c r="F155" s="90" t="n"/>
      <c r="G155" s="90" t="n"/>
      <c r="H155" s="90" t="n"/>
      <c r="I155" s="90" t="n"/>
      <c r="J155" s="90" t="n"/>
      <c r="K155" s="90" t="n"/>
      <c r="L155" s="90" t="n"/>
      <c r="M155" s="90" t="n"/>
      <c r="N155" s="90" t="n"/>
      <c r="O155" s="90" t="n"/>
      <c r="P155" s="90" t="n"/>
      <c r="Q155" s="244" t="n"/>
      <c r="R155" s="145">
        <f>IF(C155=0,0,C155-SUM(F155:P155))</f>
        <v/>
      </c>
    </row>
    <row r="156">
      <c r="A156" s="95" t="n"/>
      <c r="B156" s="45" t="n"/>
      <c r="C156" s="90" t="n"/>
      <c r="D156" s="145">
        <f>D155+C156</f>
        <v/>
      </c>
      <c r="E156" s="244" t="n"/>
      <c r="F156" s="90" t="n"/>
      <c r="G156" s="90" t="n"/>
      <c r="H156" s="90" t="n"/>
      <c r="I156" s="90" t="n"/>
      <c r="J156" s="90" t="n"/>
      <c r="K156" s="90" t="n"/>
      <c r="L156" s="90" t="n"/>
      <c r="M156" s="90" t="n"/>
      <c r="N156" s="90" t="n"/>
      <c r="O156" s="90" t="n"/>
      <c r="P156" s="90" t="n"/>
      <c r="Q156" s="244" t="n"/>
      <c r="R156" s="145">
        <f>IF(C156=0,0,C156-SUM(F156:P156))</f>
        <v/>
      </c>
    </row>
    <row r="157">
      <c r="A157" s="249" t="n"/>
      <c r="B157" s="131" t="inlineStr">
        <is>
          <t>TOTAL</t>
        </is>
      </c>
      <c r="C157" s="154">
        <f>SUM(C7:C156)</f>
        <v/>
      </c>
      <c r="D157" s="250" t="n"/>
      <c r="E157" s="251" t="n"/>
      <c r="F157" s="154">
        <f>SUM(F7:F156)</f>
        <v/>
      </c>
      <c r="G157" s="154">
        <f>SUM(G7:G156)</f>
        <v/>
      </c>
      <c r="H157" s="154">
        <f>SUM(H7:H156)</f>
        <v/>
      </c>
      <c r="I157" s="154">
        <f>SUM(I7:I156)</f>
        <v/>
      </c>
      <c r="J157" s="154">
        <f>SUM(J7:J156)</f>
        <v/>
      </c>
      <c r="K157" s="154">
        <f>SUM(K7:K156)</f>
        <v/>
      </c>
      <c r="L157" s="154">
        <f>SUM(L7:L156)</f>
        <v/>
      </c>
      <c r="M157" s="154">
        <f>SUM(M7:M156)</f>
        <v/>
      </c>
      <c r="N157" s="154">
        <f>SUM(N7:N156)</f>
        <v/>
      </c>
      <c r="O157" s="154">
        <f>SUM(O7:O156)</f>
        <v/>
      </c>
      <c r="P157" s="154">
        <f>SUM(P7:P156)</f>
        <v/>
      </c>
      <c r="Q157" s="251" t="n"/>
      <c r="R157" s="154">
        <f>SUM(R7:R156)</f>
        <v/>
      </c>
    </row>
    <row r="158">
      <c r="A158" s="244" t="n"/>
      <c r="B158" s="244" t="n"/>
      <c r="C158" s="244" t="n"/>
      <c r="D158" s="244" t="n"/>
      <c r="E158" s="244" t="n"/>
      <c r="F158" s="244" t="n"/>
      <c r="G158" s="244" t="n"/>
      <c r="H158" s="244" t="n"/>
      <c r="I158" s="244" t="n"/>
      <c r="J158" s="244" t="n"/>
      <c r="K158" s="244" t="n"/>
      <c r="L158" s="244" t="n"/>
      <c r="M158" s="244" t="n"/>
      <c r="N158" s="244" t="n"/>
      <c r="O158" s="244" t="n"/>
      <c r="P158" s="244" t="n"/>
      <c r="Q158" s="244" t="n"/>
      <c r="R158" s="244" t="n"/>
    </row>
    <row r="159">
      <c r="A159" s="244" t="n"/>
      <c r="B159" s="161" t="inlineStr">
        <is>
          <t>Closing balance per statement</t>
        </is>
      </c>
      <c r="C159" s="244" t="n"/>
      <c r="D159" s="93" t="n"/>
      <c r="E159" s="244" t="n"/>
      <c r="F159" s="244" t="n"/>
      <c r="G159" s="244" t="n"/>
      <c r="H159" s="244" t="n"/>
      <c r="I159" s="244" t="n"/>
      <c r="J159" s="244" t="n"/>
      <c r="K159" s="244" t="n"/>
      <c r="L159" s="244" t="n"/>
      <c r="M159" s="244" t="n"/>
      <c r="N159" s="244" t="n"/>
      <c r="O159" s="244" t="n"/>
      <c r="P159" s="244" t="n"/>
      <c r="Q159" s="244" t="n"/>
      <c r="R159" s="244" t="n"/>
    </row>
    <row r="160">
      <c r="A160" s="244" t="n"/>
      <c r="B160" s="158" t="inlineStr">
        <is>
          <t>Out by (must be nil)</t>
        </is>
      </c>
      <c r="C160" s="244" t="n"/>
      <c r="D160" s="162">
        <f>D159-(D6+C157)</f>
        <v/>
      </c>
      <c r="E160" s="244" t="n"/>
      <c r="F160" s="244" t="n"/>
      <c r="G160" s="244" t="n"/>
      <c r="H160" s="244" t="n"/>
      <c r="I160" s="244" t="n"/>
      <c r="J160" s="244" t="n"/>
      <c r="K160" s="244" t="n"/>
      <c r="L160" s="244" t="n"/>
      <c r="M160" s="244" t="n"/>
      <c r="N160" s="244" t="n"/>
      <c r="O160" s="244" t="n"/>
      <c r="P160" s="244" t="n"/>
      <c r="Q160" s="244" t="n"/>
      <c r="R160" s="244" t="n"/>
    </row>
  </sheetData>
  <mergeCells count="4">
    <mergeCell ref="F2:R2"/>
    <mergeCell ref="A1:R1"/>
    <mergeCell ref="A2:C2"/>
    <mergeCell ref="D2:E2"/>
  </mergeCells>
  <pageMargins left="0.75" right="0.75" top="1" bottom="1" header="0.5" footer="0.5"/>
  <pageSetup orientation="landscape" fitToHeight="0" fitToWidth="1"/>
</worksheet>
</file>

<file path=xl/worksheets/sheet13.xml><?xml version="1.0" encoding="utf-8"?>
<worksheet xmlns="http://schemas.openxmlformats.org/spreadsheetml/2006/main">
  <sheetPr>
    <tabColor rgb="004A6FA5"/>
    <outlinePr summaryBelow="1" summaryRight="1"/>
    <pageSetUpPr fitToPage="1"/>
  </sheetPr>
  <dimension ref="A1:K43"/>
  <sheetViews>
    <sheetView showGridLines="0" workbookViewId="0">
      <pane ySplit="4" topLeftCell="A5" activePane="bottomLeft" state="frozen"/>
      <selection pane="bottomLeft" activeCell="A1" sqref="A1"/>
    </sheetView>
  </sheetViews>
  <sheetFormatPr baseColWidth="8" defaultRowHeight="15"/>
  <cols>
    <col width="32" customWidth="1" min="1" max="1"/>
    <col width="26" customWidth="1" min="2" max="2"/>
    <col width="13" customWidth="1" min="3" max="3"/>
    <col width="12" customWidth="1" min="4" max="4"/>
    <col width="13" customWidth="1" min="5" max="5"/>
    <col width="13" customWidth="1" min="6" max="6"/>
    <col width="11" customWidth="1" min="7" max="7"/>
    <col width="12" customWidth="1" min="8" max="8"/>
    <col width="9" customWidth="1" min="9" max="9"/>
    <col width="11" customWidth="1" min="10" max="10"/>
    <col width="14" customWidth="1" min="11" max="11"/>
  </cols>
  <sheetData>
    <row r="1" ht="24" customHeight="1">
      <c r="A1" s="81" t="inlineStr">
        <is>
          <t>I01  ·  Investment income summary</t>
        </is>
      </c>
      <c r="B1" s="66" t="n"/>
      <c r="C1" s="66" t="n"/>
      <c r="D1" s="66" t="n"/>
      <c r="E1" s="66" t="n"/>
      <c r="F1" s="66" t="n"/>
      <c r="G1" s="66" t="n"/>
      <c r="H1" s="66" t="n"/>
      <c r="I1" s="66" t="n"/>
      <c r="J1" s="66" t="n"/>
      <c r="K1" s="66" t="n"/>
    </row>
    <row r="2">
      <c r="A2" s="121">
        <f>'00 Index'!$C$3&amp;"    ·    FY "&amp;'00 Index'!$C$4</f>
        <v/>
      </c>
      <c r="D2" s="122" t="inlineStr">
        <is>
          <t>ATO item(s):</t>
        </is>
      </c>
      <c r="F2" s="123" t="inlineStr">
        <is>
          <t>6 E·F·H</t>
        </is>
      </c>
    </row>
    <row r="3" ht="6" customHeight="1">
      <c r="A3" s="244" t="n"/>
      <c r="B3" s="244" t="n"/>
      <c r="C3" s="244" t="n"/>
      <c r="D3" s="244" t="n"/>
      <c r="E3" s="244" t="n"/>
      <c r="F3" s="244" t="n"/>
      <c r="G3" s="244" t="n"/>
      <c r="H3" s="244" t="n"/>
      <c r="I3" s="244" t="n"/>
      <c r="J3" s="244" t="n"/>
      <c r="K3" s="244" t="n"/>
    </row>
    <row r="4" ht="40.75" customHeight="1">
      <c r="A4" s="9" t="inlineStr">
        <is>
          <t>Source</t>
        </is>
      </c>
      <c r="B4" s="9" t="inlineStr">
        <is>
          <t>Ref / schedule</t>
        </is>
      </c>
      <c r="C4" s="9" t="inlineStr">
        <is>
          <t>NPP (incl interest)</t>
        </is>
      </c>
      <c r="D4" s="9" t="inlineStr">
        <is>
          <t>Franked (exc FC)</t>
        </is>
      </c>
      <c r="E4" s="9" t="inlineStr">
        <is>
          <t>Franking credits</t>
        </is>
      </c>
      <c r="F4" s="9" t="inlineStr">
        <is>
          <t>CG — discount (net)</t>
        </is>
      </c>
      <c r="G4" s="9" t="inlineStr">
        <is>
          <t>CG — other</t>
        </is>
      </c>
      <c r="H4" s="9" t="inlineStr">
        <is>
          <t>Foreign income</t>
        </is>
      </c>
      <c r="I4" s="9" t="inlineStr">
        <is>
          <t>FITO</t>
        </is>
      </c>
      <c r="J4" s="9" t="inlineStr">
        <is>
          <t>TFN withheld</t>
        </is>
      </c>
      <c r="K4" s="9" t="inlineStr">
        <is>
          <t>Total assessable</t>
        </is>
      </c>
    </row>
    <row r="5">
      <c r="A5" s="148" t="inlineStr">
        <is>
          <t>Interest — bank accounts</t>
        </is>
      </c>
      <c r="B5" s="132" t="inlineStr">
        <is>
          <t>Cashbook / statements</t>
        </is>
      </c>
      <c r="C5" s="90" t="n"/>
      <c r="D5" s="90" t="n"/>
      <c r="E5" s="90" t="n"/>
      <c r="F5" s="90" t="n"/>
      <c r="G5" s="90" t="n"/>
      <c r="H5" s="90" t="n"/>
      <c r="I5" s="90" t="n"/>
      <c r="J5" s="90" t="n"/>
      <c r="K5" s="145">
        <f>C5+D5+E5+F5+G5+H5</f>
        <v/>
      </c>
    </row>
    <row r="6">
      <c r="A6" s="148" t="inlineStr">
        <is>
          <t>Dividends — direct holdings</t>
        </is>
      </c>
      <c r="B6" s="132" t="inlineStr">
        <is>
          <t>I10 Dividends</t>
        </is>
      </c>
      <c r="C6" s="134">
        <f>'I10 Dividends'!D25</f>
        <v/>
      </c>
      <c r="D6" s="134">
        <f>'I10 Dividends'!E25</f>
        <v/>
      </c>
      <c r="E6" s="134">
        <f>'I10 Dividends'!F25</f>
        <v/>
      </c>
      <c r="F6" s="91" t="n"/>
      <c r="G6" s="91" t="n"/>
      <c r="H6" s="91" t="n"/>
      <c r="I6" s="91" t="n"/>
      <c r="J6" s="134">
        <f>'I10 Dividends'!G25</f>
        <v/>
      </c>
      <c r="K6" s="145">
        <f>C6+D6+E6+F6+G6+H6</f>
        <v/>
      </c>
    </row>
    <row r="7">
      <c r="A7" s="148" t="inlineStr">
        <is>
          <t>Managed fund &amp; trust distributions</t>
        </is>
      </c>
      <c r="B7" s="132" t="inlineStr">
        <is>
          <t>I20 Fund Distributions</t>
        </is>
      </c>
      <c r="C7" s="134">
        <f>'I20 Fund Distributions'!D20</f>
        <v/>
      </c>
      <c r="D7" s="134">
        <f>'I20 Fund Distributions'!E20</f>
        <v/>
      </c>
      <c r="E7" s="134">
        <f>'I20 Fund Distributions'!F20</f>
        <v/>
      </c>
      <c r="F7" s="134">
        <f>'I20 Fund Distributions'!G20</f>
        <v/>
      </c>
      <c r="G7" s="134">
        <f>'I20 Fund Distributions'!H20</f>
        <v/>
      </c>
      <c r="H7" s="134">
        <f>'I20 Fund Distributions'!I20</f>
        <v/>
      </c>
      <c r="I7" s="134">
        <f>'I20 Fund Distributions'!J20</f>
        <v/>
      </c>
      <c r="J7" s="134">
        <f>'I20 Fund Distributions'!K20</f>
        <v/>
      </c>
      <c r="K7" s="145">
        <f>C7+D7+E7+F7+G7+H7</f>
        <v/>
      </c>
    </row>
    <row r="8">
      <c r="A8" s="148" t="inlineStr">
        <is>
          <t>Other investment income</t>
        </is>
      </c>
      <c r="B8" s="12" t="inlineStr"/>
      <c r="C8" s="90" t="n"/>
      <c r="D8" s="90" t="n"/>
      <c r="E8" s="90" t="n"/>
      <c r="F8" s="90" t="n"/>
      <c r="G8" s="90" t="n"/>
      <c r="H8" s="90" t="n"/>
      <c r="I8" s="90" t="n"/>
      <c r="J8" s="90" t="n"/>
      <c r="K8" s="145">
        <f>C8+D8+E8+F8+G8+H8</f>
        <v/>
      </c>
    </row>
    <row r="9">
      <c r="A9" s="131" t="inlineStr">
        <is>
          <t>TOTAL</t>
        </is>
      </c>
      <c r="B9" s="249" t="n"/>
      <c r="C9" s="154">
        <f>SUM(C5:C8)</f>
        <v/>
      </c>
      <c r="D9" s="154">
        <f>SUM(D5:D8)</f>
        <v/>
      </c>
      <c r="E9" s="154">
        <f>SUM(E5:E8)</f>
        <v/>
      </c>
      <c r="F9" s="154">
        <f>SUM(F5:F8)</f>
        <v/>
      </c>
      <c r="G9" s="154">
        <f>SUM(G5:G8)</f>
        <v/>
      </c>
      <c r="H9" s="154">
        <f>SUM(H5:H8)</f>
        <v/>
      </c>
      <c r="I9" s="154">
        <f>SUM(I5:I8)</f>
        <v/>
      </c>
      <c r="J9" s="154">
        <f>SUM(J5:J8)</f>
        <v/>
      </c>
      <c r="K9" s="154">
        <f>SUM(K5:K8)</f>
        <v/>
      </c>
    </row>
    <row r="10">
      <c r="A10" s="244" t="n"/>
      <c r="B10" s="244" t="n"/>
      <c r="C10" s="244" t="n"/>
      <c r="D10" s="244" t="n"/>
      <c r="E10" s="244" t="n"/>
      <c r="F10" s="244" t="n"/>
      <c r="G10" s="244" t="n"/>
      <c r="H10" s="244" t="n"/>
      <c r="I10" s="244" t="n"/>
      <c r="J10" s="244" t="n"/>
      <c r="K10" s="244" t="n"/>
    </row>
    <row r="11" ht="15.25" customHeight="1">
      <c r="A11" s="114" t="inlineStr">
        <is>
          <t>Total assessable excludes FITO and TFN withheld (credits, not income).</t>
        </is>
      </c>
    </row>
    <row r="12">
      <c r="A12" s="244" t="n"/>
      <c r="B12" s="244" t="n"/>
      <c r="C12" s="244" t="n"/>
      <c r="D12" s="244" t="n"/>
      <c r="E12" s="244" t="n"/>
      <c r="F12" s="244" t="n"/>
      <c r="G12" s="244" t="n"/>
      <c r="H12" s="244" t="n"/>
      <c r="I12" s="244" t="n"/>
      <c r="J12" s="244" t="n"/>
      <c r="K12" s="244" t="n"/>
    </row>
    <row r="13" ht="15" customHeight="1">
      <c r="A13" s="155" t="inlineStr">
        <is>
          <t>SUPPORTING BLOCKS  ·  the documents behind a line, or the inputs behind a figure this paper worked out</t>
        </is>
      </c>
    </row>
    <row r="14">
      <c r="A14" s="256" t="n"/>
      <c r="B14" s="256" t="inlineStr">
        <is>
          <t>S1</t>
        </is>
      </c>
      <c r="C14" s="256" t="n"/>
      <c r="D14" s="256" t="n"/>
      <c r="E14" s="257" t="n"/>
      <c r="F14" s="257" t="n"/>
      <c r="G14" s="257" t="n"/>
      <c r="H14" s="257" t="n"/>
      <c r="I14" s="257" t="n"/>
      <c r="J14" s="257" t="n"/>
      <c r="K14" s="257" t="n"/>
    </row>
    <row r="15">
      <c r="A15" s="59" t="n"/>
      <c r="B15" s="45" t="n"/>
      <c r="C15" s="90" t="n"/>
      <c r="D15" s="249" t="n"/>
      <c r="E15" s="244" t="n"/>
      <c r="F15" s="244" t="n"/>
      <c r="G15" s="244" t="n"/>
      <c r="H15" s="244" t="n"/>
      <c r="I15" s="244" t="n"/>
      <c r="J15" s="244" t="n"/>
      <c r="K15" s="244" t="n"/>
    </row>
    <row r="16">
      <c r="A16" s="59" t="n"/>
      <c r="B16" s="45" t="n"/>
      <c r="C16" s="90" t="n"/>
      <c r="D16" s="249" t="n"/>
      <c r="E16" s="244" t="n"/>
      <c r="F16" s="244" t="n"/>
      <c r="G16" s="244" t="n"/>
      <c r="H16" s="244" t="n"/>
      <c r="I16" s="244" t="n"/>
      <c r="J16" s="244" t="n"/>
      <c r="K16" s="244" t="n"/>
    </row>
    <row r="17">
      <c r="A17" s="59" t="n"/>
      <c r="B17" s="45" t="n"/>
      <c r="C17" s="90" t="n"/>
      <c r="D17" s="249" t="n"/>
      <c r="E17" s="244" t="n"/>
      <c r="F17" s="244" t="n"/>
      <c r="G17" s="244" t="n"/>
      <c r="H17" s="244" t="n"/>
      <c r="I17" s="244" t="n"/>
      <c r="J17" s="244" t="n"/>
      <c r="K17" s="244" t="n"/>
    </row>
    <row r="18">
      <c r="A18" s="59" t="n"/>
      <c r="B18" s="45" t="n"/>
      <c r="C18" s="90" t="n"/>
      <c r="D18" s="249" t="n"/>
      <c r="E18" s="244" t="n"/>
      <c r="F18" s="244" t="n"/>
      <c r="G18" s="244" t="n"/>
      <c r="H18" s="244" t="n"/>
      <c r="I18" s="244" t="n"/>
      <c r="J18" s="244" t="n"/>
      <c r="K18" s="244" t="n"/>
    </row>
    <row r="19">
      <c r="A19" s="59" t="n"/>
      <c r="B19" s="45" t="n"/>
      <c r="C19" s="90" t="n"/>
      <c r="D19" s="249" t="n"/>
      <c r="E19" s="244" t="n"/>
      <c r="F19" s="244" t="n"/>
      <c r="G19" s="244" t="n"/>
      <c r="H19" s="244" t="n"/>
      <c r="I19" s="244" t="n"/>
      <c r="J19" s="244" t="n"/>
      <c r="K19" s="244" t="n"/>
    </row>
    <row r="20">
      <c r="A20" s="59" t="n"/>
      <c r="B20" s="45" t="n"/>
      <c r="C20" s="90" t="n"/>
      <c r="D20" s="249" t="n"/>
      <c r="E20" s="244" t="n"/>
      <c r="F20" s="244" t="n"/>
      <c r="G20" s="244" t="n"/>
      <c r="H20" s="244" t="n"/>
      <c r="I20" s="244" t="n"/>
      <c r="J20" s="244" t="n"/>
      <c r="K20" s="244" t="n"/>
    </row>
    <row r="21">
      <c r="A21" s="164" t="inlineStr">
        <is>
          <t>Total</t>
        </is>
      </c>
      <c r="B21" s="249" t="n"/>
      <c r="C21" s="154">
        <f>SUM(C15:C20)</f>
        <v/>
      </c>
      <c r="D21" s="45" t="n"/>
      <c r="E21" s="244" t="n"/>
      <c r="F21" s="244" t="n"/>
      <c r="G21" s="244" t="n"/>
      <c r="H21" s="244" t="n"/>
      <c r="I21" s="244" t="n"/>
      <c r="J21" s="244" t="n"/>
      <c r="K21" s="244" t="n"/>
    </row>
    <row r="22">
      <c r="A22" s="244" t="n"/>
      <c r="B22" s="244" t="n"/>
      <c r="C22" s="244" t="n"/>
      <c r="D22" s="244" t="n"/>
      <c r="E22" s="244" t="n"/>
      <c r="F22" s="244" t="n"/>
      <c r="G22" s="244" t="n"/>
      <c r="H22" s="244" t="n"/>
      <c r="I22" s="244" t="n"/>
      <c r="J22" s="244" t="n"/>
      <c r="K22" s="244" t="n"/>
    </row>
    <row r="23">
      <c r="A23" s="256" t="n"/>
      <c r="B23" s="256" t="inlineStr">
        <is>
          <t>S2</t>
        </is>
      </c>
      <c r="C23" s="256" t="n"/>
      <c r="D23" s="256" t="n"/>
      <c r="E23" s="257" t="n"/>
      <c r="F23" s="257" t="n"/>
      <c r="G23" s="257" t="n"/>
      <c r="H23" s="257" t="n"/>
      <c r="I23" s="257" t="n"/>
      <c r="J23" s="257" t="n"/>
      <c r="K23" s="257" t="n"/>
    </row>
    <row r="24">
      <c r="A24" s="59" t="n"/>
      <c r="B24" s="45" t="n"/>
      <c r="C24" s="90" t="n"/>
      <c r="D24" s="249" t="n"/>
      <c r="E24" s="244" t="n"/>
      <c r="F24" s="244" t="n"/>
      <c r="G24" s="244" t="n"/>
      <c r="H24" s="244" t="n"/>
      <c r="I24" s="244" t="n"/>
      <c r="J24" s="244" t="n"/>
      <c r="K24" s="244" t="n"/>
    </row>
    <row r="25">
      <c r="A25" s="59" t="n"/>
      <c r="B25" s="45" t="n"/>
      <c r="C25" s="90" t="n"/>
      <c r="D25" s="249" t="n"/>
      <c r="E25" s="244" t="n"/>
      <c r="F25" s="244" t="n"/>
      <c r="G25" s="244" t="n"/>
      <c r="H25" s="244" t="n"/>
      <c r="I25" s="244" t="n"/>
      <c r="J25" s="244" t="n"/>
      <c r="K25" s="244" t="n"/>
    </row>
    <row r="26">
      <c r="A26" s="59" t="n"/>
      <c r="B26" s="45" t="n"/>
      <c r="C26" s="90" t="n"/>
      <c r="D26" s="249" t="n"/>
      <c r="E26" s="244" t="n"/>
      <c r="F26" s="244" t="n"/>
      <c r="G26" s="244" t="n"/>
      <c r="H26" s="244" t="n"/>
      <c r="I26" s="244" t="n"/>
      <c r="J26" s="244" t="n"/>
      <c r="K26" s="244" t="n"/>
    </row>
    <row r="27">
      <c r="A27" s="59" t="n"/>
      <c r="B27" s="45" t="n"/>
      <c r="C27" s="90" t="n"/>
      <c r="D27" s="249" t="n"/>
      <c r="E27" s="244" t="n"/>
      <c r="F27" s="244" t="n"/>
      <c r="G27" s="244" t="n"/>
      <c r="H27" s="244" t="n"/>
      <c r="I27" s="244" t="n"/>
      <c r="J27" s="244" t="n"/>
      <c r="K27" s="244" t="n"/>
    </row>
    <row r="28">
      <c r="A28" s="59" t="n"/>
      <c r="B28" s="45" t="n"/>
      <c r="C28" s="90" t="n"/>
      <c r="D28" s="249" t="n"/>
      <c r="E28" s="244" t="n"/>
      <c r="F28" s="244" t="n"/>
      <c r="G28" s="244" t="n"/>
      <c r="H28" s="244" t="n"/>
      <c r="I28" s="244" t="n"/>
      <c r="J28" s="244" t="n"/>
      <c r="K28" s="244" t="n"/>
    </row>
    <row r="29">
      <c r="A29" s="59" t="n"/>
      <c r="B29" s="45" t="n"/>
      <c r="C29" s="90" t="n"/>
      <c r="D29" s="249" t="n"/>
      <c r="E29" s="244" t="n"/>
      <c r="F29" s="244" t="n"/>
      <c r="G29" s="244" t="n"/>
      <c r="H29" s="244" t="n"/>
      <c r="I29" s="244" t="n"/>
      <c r="J29" s="244" t="n"/>
      <c r="K29" s="244" t="n"/>
    </row>
    <row r="30">
      <c r="A30" s="164" t="inlineStr">
        <is>
          <t>Total</t>
        </is>
      </c>
      <c r="B30" s="249" t="n"/>
      <c r="C30" s="154">
        <f>SUM(C24:C29)</f>
        <v/>
      </c>
      <c r="D30" s="45" t="n"/>
      <c r="E30" s="244" t="n"/>
      <c r="F30" s="244" t="n"/>
      <c r="G30" s="244" t="n"/>
      <c r="H30" s="244" t="n"/>
      <c r="I30" s="244" t="n"/>
      <c r="J30" s="244" t="n"/>
      <c r="K30" s="244" t="n"/>
    </row>
    <row r="31">
      <c r="A31" s="244" t="n"/>
      <c r="B31" s="244" t="n"/>
      <c r="C31" s="244" t="n"/>
      <c r="D31" s="244" t="n"/>
      <c r="E31" s="244" t="n"/>
      <c r="F31" s="244" t="n"/>
      <c r="G31" s="244" t="n"/>
      <c r="H31" s="244" t="n"/>
      <c r="I31" s="244" t="n"/>
      <c r="J31" s="244" t="n"/>
      <c r="K31" s="244" t="n"/>
    </row>
    <row r="32" ht="15.25" customHeight="1">
      <c r="A32" s="114" t="inlineStr">
        <is>
          <t>Unused blocks and unused document rows fold away on the delivered file (scripts/fold_empty_rows.py); a block a schedule line links to always stays visible.</t>
        </is>
      </c>
    </row>
    <row r="33">
      <c r="A33" s="244" t="n"/>
      <c r="B33" s="244" t="n"/>
      <c r="C33" s="244" t="n"/>
      <c r="D33" s="244" t="n"/>
      <c r="E33" s="244" t="n"/>
      <c r="F33" s="244" t="n"/>
      <c r="G33" s="244" t="n"/>
      <c r="H33" s="244" t="n"/>
      <c r="I33" s="244" t="n"/>
      <c r="J33" s="244" t="n"/>
      <c r="K33" s="244" t="n"/>
    </row>
    <row r="34" ht="15" customHeight="1">
      <c r="A34" s="165" t="inlineStr">
        <is>
          <t>INTEREST  ·  earned per statements vs banked per the cashbook</t>
        </is>
      </c>
    </row>
    <row r="35">
      <c r="A35" s="166" t="inlineStr">
        <is>
          <t>Interest per statements (row 5 above)</t>
        </is>
      </c>
      <c r="B35" s="244" t="n"/>
      <c r="C35" s="167">
        <f>C5</f>
        <v/>
      </c>
      <c r="D35" s="244" t="n"/>
      <c r="E35" s="244" t="n"/>
      <c r="F35" s="244" t="n"/>
      <c r="G35" s="244" t="n"/>
      <c r="H35" s="244" t="n"/>
      <c r="I35" s="244" t="n"/>
      <c r="J35" s="244" t="n"/>
      <c r="K35" s="244" t="n"/>
    </row>
    <row r="36">
      <c r="A36" s="166" t="inlineStr">
        <is>
          <t>− Interest accrued at 30/6 (not yet banked)</t>
        </is>
      </c>
      <c r="B36" s="102" t="n"/>
      <c r="C36" s="103" t="n"/>
      <c r="D36" s="244" t="n"/>
      <c r="E36" s="244" t="n"/>
      <c r="F36" s="244" t="n"/>
      <c r="G36" s="244" t="n"/>
      <c r="H36" s="244" t="n"/>
      <c r="I36" s="244" t="n"/>
      <c r="J36" s="244" t="n"/>
      <c r="K36" s="244" t="n"/>
    </row>
    <row r="37">
      <c r="A37" s="166" t="inlineStr">
        <is>
          <t>+ PY accrual banked this year</t>
        </is>
      </c>
      <c r="B37" s="102" t="n"/>
      <c r="C37" s="103" t="n"/>
      <c r="D37" s="244" t="n"/>
      <c r="E37" s="244" t="n"/>
      <c r="F37" s="244" t="n"/>
      <c r="G37" s="244" t="n"/>
      <c r="H37" s="244" t="n"/>
      <c r="I37" s="244" t="n"/>
      <c r="J37" s="244" t="n"/>
      <c r="K37" s="244" t="n"/>
    </row>
    <row r="38">
      <c r="A38" s="166" t="inlineStr">
        <is>
          <t>± other (label it)</t>
        </is>
      </c>
      <c r="B38" s="102" t="n"/>
      <c r="C38" s="103" t="n"/>
      <c r="D38" s="244" t="n"/>
      <c r="E38" s="244" t="n"/>
      <c r="F38" s="244" t="n"/>
      <c r="G38" s="244" t="n"/>
      <c r="H38" s="244" t="n"/>
      <c r="I38" s="244" t="n"/>
      <c r="J38" s="244" t="n"/>
      <c r="K38" s="244" t="n"/>
    </row>
    <row r="39">
      <c r="A39" s="168" t="inlineStr">
        <is>
          <t>Expected banked</t>
        </is>
      </c>
      <c r="B39" s="244" t="n"/>
      <c r="C39" s="169">
        <f>C35+SUM(C36:C38)</f>
        <v/>
      </c>
      <c r="D39" s="244" t="n"/>
      <c r="E39" s="244" t="n"/>
      <c r="F39" s="244" t="n"/>
      <c r="G39" s="244" t="n"/>
      <c r="H39" s="244" t="n"/>
      <c r="I39" s="244" t="n"/>
      <c r="J39" s="244" t="n"/>
      <c r="K39" s="244" t="n"/>
    </row>
    <row r="40">
      <c r="A40" s="166" t="inlineStr">
        <is>
          <t>Interest banked per cashbook/GL</t>
        </is>
      </c>
      <c r="B40" s="244" t="n"/>
      <c r="C40" s="103" t="n"/>
      <c r="D40" s="244" t="n"/>
      <c r="E40" s="244" t="n"/>
      <c r="F40" s="244" t="n"/>
      <c r="G40" s="244" t="n"/>
      <c r="H40" s="244" t="n"/>
      <c r="I40" s="244" t="n"/>
      <c r="J40" s="244" t="n"/>
      <c r="K40" s="244" t="n"/>
    </row>
    <row r="41">
      <c r="A41" s="170" t="inlineStr">
        <is>
          <t>Out by (must be nil)</t>
        </is>
      </c>
      <c r="B41" s="244" t="n"/>
      <c r="C41" s="171">
        <f>C39-C40</f>
        <v/>
      </c>
      <c r="D41" s="244" t="n"/>
      <c r="E41" s="244" t="n"/>
      <c r="F41" s="244" t="n"/>
      <c r="G41" s="244" t="n"/>
      <c r="H41" s="244" t="n"/>
      <c r="I41" s="244" t="n"/>
      <c r="J41" s="244" t="n"/>
      <c r="K41" s="244" t="n"/>
    </row>
    <row r="42">
      <c r="A42" s="244" t="n"/>
      <c r="B42" s="244" t="n"/>
      <c r="C42" s="244" t="n"/>
      <c r="D42" s="244" t="n"/>
      <c r="E42" s="244" t="n"/>
      <c r="F42" s="244" t="n"/>
      <c r="G42" s="244" t="n"/>
      <c r="H42" s="244" t="n"/>
      <c r="I42" s="244" t="n"/>
      <c r="J42" s="244" t="n"/>
      <c r="K42" s="244" t="n"/>
    </row>
    <row r="43" ht="28" customHeight="1">
      <c r="A43" s="126" t="inlineStr">
        <is>
          <t>The two sides must stay INDEPENDENT: the earned side is the bank's interest statements, the banked side the cashbook/GL coding total. Never fill one from the other — a rec derived from itself always passes and proves nothing.</t>
        </is>
      </c>
    </row>
  </sheetData>
  <mergeCells count="9">
    <mergeCell ref="A34:K34"/>
    <mergeCell ref="D2:E2"/>
    <mergeCell ref="A43:K43"/>
    <mergeCell ref="A11:K11"/>
    <mergeCell ref="A32:K32"/>
    <mergeCell ref="A13:K13"/>
    <mergeCell ref="F2:K2"/>
    <mergeCell ref="A1:K1"/>
    <mergeCell ref="A2:C2"/>
  </mergeCells>
  <pageMargins left="0.75" right="0.75" top="1" bottom="1" header="0.5" footer="0.5"/>
  <pageSetup orientation="landscape" fitToHeight="0" fitToWidth="1"/>
</worksheet>
</file>

<file path=xl/worksheets/sheet14.xml><?xml version="1.0" encoding="utf-8"?>
<worksheet xmlns="http://schemas.openxmlformats.org/spreadsheetml/2006/main">
  <sheetPr>
    <tabColor rgb="004A6FA5"/>
    <outlinePr summaryBelow="1" summaryRight="1"/>
    <pageSetUpPr fitToPage="1"/>
  </sheetPr>
  <dimension ref="A1:I30"/>
  <sheetViews>
    <sheetView showGridLines="0" workbookViewId="0">
      <pane ySplit="4" topLeftCell="A5" activePane="bottomLeft" state="frozen"/>
      <selection pane="bottomLeft" activeCell="A1" sqref="A1"/>
    </sheetView>
  </sheetViews>
  <sheetFormatPr baseColWidth="8" defaultRowHeight="15"/>
  <cols>
    <col width="26" customWidth="1" min="1" max="1"/>
    <col width="12" customWidth="1" min="2" max="2"/>
    <col width="20" customWidth="1" min="3" max="3"/>
    <col width="12" customWidth="1" min="4" max="4"/>
    <col width="12" customWidth="1" min="5" max="5"/>
    <col width="14" customWidth="1" min="6" max="6"/>
    <col width="12" customWidth="1" min="7" max="7"/>
    <col width="13" customWidth="1" min="8" max="8"/>
    <col width="44" customWidth="1" min="9" max="9"/>
  </cols>
  <sheetData>
    <row r="1" ht="24" customHeight="1">
      <c r="A1" s="81" t="inlineStr">
        <is>
          <t>I10  ·  Dividends — direct holdings</t>
        </is>
      </c>
      <c r="B1" s="66" t="n"/>
      <c r="C1" s="66" t="n"/>
      <c r="D1" s="66" t="n"/>
      <c r="E1" s="66" t="n"/>
      <c r="F1" s="66" t="n"/>
      <c r="G1" s="66" t="n"/>
      <c r="H1" s="66" t="n"/>
      <c r="I1" s="66" t="n"/>
    </row>
    <row r="2">
      <c r="A2" s="121">
        <f>'00 Index'!$C$3&amp;"    ·    FY "&amp;'00 Index'!$C$4</f>
        <v/>
      </c>
      <c r="D2" s="122" t="inlineStr">
        <is>
          <t>ATO item(s):</t>
        </is>
      </c>
      <c r="F2" s="123" t="inlineStr">
        <is>
          <t>6 H</t>
        </is>
      </c>
    </row>
    <row r="3" ht="6" customHeight="1">
      <c r="A3" s="244" t="n"/>
      <c r="B3" s="244" t="n"/>
      <c r="C3" s="244" t="n"/>
      <c r="D3" s="244" t="n"/>
      <c r="E3" s="244" t="n"/>
      <c r="F3" s="244" t="n"/>
      <c r="G3" s="244" t="n"/>
      <c r="H3" s="244" t="n"/>
      <c r="I3" s="244" t="n"/>
    </row>
    <row r="4" ht="28" customHeight="1">
      <c r="A4" s="9" t="inlineStr">
        <is>
          <t>Company</t>
        </is>
      </c>
      <c r="B4" s="9" t="inlineStr">
        <is>
          <t>Date paid</t>
        </is>
      </c>
      <c r="C4" s="9" t="inlineStr">
        <is>
          <t>Ref (source doc)</t>
        </is>
      </c>
      <c r="D4" s="9" t="inlineStr">
        <is>
          <t>Unfranked</t>
        </is>
      </c>
      <c r="E4" s="9" t="inlineStr">
        <is>
          <t>Franked</t>
        </is>
      </c>
      <c r="F4" s="9" t="inlineStr">
        <is>
          <t>Franking credit</t>
        </is>
      </c>
      <c r="G4" s="9" t="inlineStr">
        <is>
          <t>TFN withheld</t>
        </is>
      </c>
      <c r="H4" s="9" t="inlineStr">
        <is>
          <t>Cash received</t>
        </is>
      </c>
      <c r="I4" s="9" t="inlineStr">
        <is>
          <t>Notes</t>
        </is>
      </c>
    </row>
    <row r="5">
      <c r="A5" s="45" t="n"/>
      <c r="B5" s="95" t="n"/>
      <c r="C5" s="45" t="n"/>
      <c r="D5" s="90" t="n"/>
      <c r="E5" s="90" t="n"/>
      <c r="F5" s="90" t="n"/>
      <c r="G5" s="90" t="n"/>
      <c r="H5" s="145">
        <f>D5+E5-G5</f>
        <v/>
      </c>
      <c r="I5" s="45" t="n"/>
    </row>
    <row r="6">
      <c r="A6" s="45" t="n"/>
      <c r="B6" s="95" t="n"/>
      <c r="C6" s="45" t="n"/>
      <c r="D6" s="90" t="n"/>
      <c r="E6" s="90" t="n"/>
      <c r="F6" s="90" t="n"/>
      <c r="G6" s="90" t="n"/>
      <c r="H6" s="145">
        <f>D6+E6-G6</f>
        <v/>
      </c>
      <c r="I6" s="45" t="n"/>
    </row>
    <row r="7">
      <c r="A7" s="45" t="n"/>
      <c r="B7" s="95" t="n"/>
      <c r="C7" s="45" t="n"/>
      <c r="D7" s="90" t="n"/>
      <c r="E7" s="90" t="n"/>
      <c r="F7" s="90" t="n"/>
      <c r="G7" s="90" t="n"/>
      <c r="H7" s="145">
        <f>D7+E7-G7</f>
        <v/>
      </c>
      <c r="I7" s="45" t="n"/>
    </row>
    <row r="8">
      <c r="A8" s="45" t="n"/>
      <c r="B8" s="95" t="n"/>
      <c r="C8" s="45" t="n"/>
      <c r="D8" s="90" t="n"/>
      <c r="E8" s="90" t="n"/>
      <c r="F8" s="90" t="n"/>
      <c r="G8" s="90" t="n"/>
      <c r="H8" s="145">
        <f>D8+E8-G8</f>
        <v/>
      </c>
      <c r="I8" s="45" t="n"/>
    </row>
    <row r="9">
      <c r="A9" s="45" t="n"/>
      <c r="B9" s="95" t="n"/>
      <c r="C9" s="45" t="n"/>
      <c r="D9" s="90" t="n"/>
      <c r="E9" s="90" t="n"/>
      <c r="F9" s="90" t="n"/>
      <c r="G9" s="90" t="n"/>
      <c r="H9" s="145">
        <f>D9+E9-G9</f>
        <v/>
      </c>
      <c r="I9" s="45" t="n"/>
    </row>
    <row r="10">
      <c r="A10" s="45" t="n"/>
      <c r="B10" s="95" t="n"/>
      <c r="C10" s="45" t="n"/>
      <c r="D10" s="90" t="n"/>
      <c r="E10" s="90" t="n"/>
      <c r="F10" s="90" t="n"/>
      <c r="G10" s="90" t="n"/>
      <c r="H10" s="145">
        <f>D10+E10-G10</f>
        <v/>
      </c>
      <c r="I10" s="45" t="n"/>
    </row>
    <row r="11">
      <c r="A11" s="45" t="n"/>
      <c r="B11" s="95" t="n"/>
      <c r="C11" s="45" t="n"/>
      <c r="D11" s="90" t="n"/>
      <c r="E11" s="90" t="n"/>
      <c r="F11" s="90" t="n"/>
      <c r="G11" s="90" t="n"/>
      <c r="H11" s="145">
        <f>D11+E11-G11</f>
        <v/>
      </c>
      <c r="I11" s="45" t="n"/>
    </row>
    <row r="12">
      <c r="A12" s="45" t="n"/>
      <c r="B12" s="95" t="n"/>
      <c r="C12" s="45" t="n"/>
      <c r="D12" s="90" t="n"/>
      <c r="E12" s="90" t="n"/>
      <c r="F12" s="90" t="n"/>
      <c r="G12" s="90" t="n"/>
      <c r="H12" s="145">
        <f>D12+E12-G12</f>
        <v/>
      </c>
      <c r="I12" s="45" t="n"/>
    </row>
    <row r="13">
      <c r="A13" s="45" t="n"/>
      <c r="B13" s="95" t="n"/>
      <c r="C13" s="45" t="n"/>
      <c r="D13" s="90" t="n"/>
      <c r="E13" s="90" t="n"/>
      <c r="F13" s="90" t="n"/>
      <c r="G13" s="90" t="n"/>
      <c r="H13" s="145">
        <f>D13+E13-G13</f>
        <v/>
      </c>
      <c r="I13" s="45" t="n"/>
    </row>
    <row r="14">
      <c r="A14" s="45" t="n"/>
      <c r="B14" s="95" t="n"/>
      <c r="C14" s="45" t="n"/>
      <c r="D14" s="90" t="n"/>
      <c r="E14" s="90" t="n"/>
      <c r="F14" s="90" t="n"/>
      <c r="G14" s="90" t="n"/>
      <c r="H14" s="145">
        <f>D14+E14-G14</f>
        <v/>
      </c>
      <c r="I14" s="45" t="n"/>
    </row>
    <row r="15">
      <c r="A15" s="45" t="n"/>
      <c r="B15" s="95" t="n"/>
      <c r="C15" s="45" t="n"/>
      <c r="D15" s="90" t="n"/>
      <c r="E15" s="90" t="n"/>
      <c r="F15" s="90" t="n"/>
      <c r="G15" s="90" t="n"/>
      <c r="H15" s="145">
        <f>D15+E15-G15</f>
        <v/>
      </c>
      <c r="I15" s="45" t="n"/>
    </row>
    <row r="16">
      <c r="A16" s="45" t="n"/>
      <c r="B16" s="95" t="n"/>
      <c r="C16" s="45" t="n"/>
      <c r="D16" s="90" t="n"/>
      <c r="E16" s="90" t="n"/>
      <c r="F16" s="90" t="n"/>
      <c r="G16" s="90" t="n"/>
      <c r="H16" s="145">
        <f>D16+E16-G16</f>
        <v/>
      </c>
      <c r="I16" s="45" t="n"/>
    </row>
    <row r="17">
      <c r="A17" s="45" t="n"/>
      <c r="B17" s="95" t="n"/>
      <c r="C17" s="45" t="n"/>
      <c r="D17" s="90" t="n"/>
      <c r="E17" s="90" t="n"/>
      <c r="F17" s="90" t="n"/>
      <c r="G17" s="90" t="n"/>
      <c r="H17" s="145">
        <f>D17+E17-G17</f>
        <v/>
      </c>
      <c r="I17" s="45" t="n"/>
    </row>
    <row r="18">
      <c r="A18" s="45" t="n"/>
      <c r="B18" s="95" t="n"/>
      <c r="C18" s="45" t="n"/>
      <c r="D18" s="90" t="n"/>
      <c r="E18" s="90" t="n"/>
      <c r="F18" s="90" t="n"/>
      <c r="G18" s="90" t="n"/>
      <c r="H18" s="145">
        <f>D18+E18-G18</f>
        <v/>
      </c>
      <c r="I18" s="45" t="n"/>
    </row>
    <row r="19">
      <c r="A19" s="45" t="n"/>
      <c r="B19" s="95" t="n"/>
      <c r="C19" s="45" t="n"/>
      <c r="D19" s="90" t="n"/>
      <c r="E19" s="90" t="n"/>
      <c r="F19" s="90" t="n"/>
      <c r="G19" s="90" t="n"/>
      <c r="H19" s="145">
        <f>D19+E19-G19</f>
        <v/>
      </c>
      <c r="I19" s="45" t="n"/>
    </row>
    <row r="20">
      <c r="A20" s="45" t="n"/>
      <c r="B20" s="95" t="n"/>
      <c r="C20" s="45" t="n"/>
      <c r="D20" s="90" t="n"/>
      <c r="E20" s="90" t="n"/>
      <c r="F20" s="90" t="n"/>
      <c r="G20" s="90" t="n"/>
      <c r="H20" s="145">
        <f>D20+E20-G20</f>
        <v/>
      </c>
      <c r="I20" s="45" t="n"/>
    </row>
    <row r="21">
      <c r="A21" s="45" t="n"/>
      <c r="B21" s="95" t="n"/>
      <c r="C21" s="45" t="n"/>
      <c r="D21" s="90" t="n"/>
      <c r="E21" s="90" t="n"/>
      <c r="F21" s="90" t="n"/>
      <c r="G21" s="90" t="n"/>
      <c r="H21" s="145">
        <f>D21+E21-G21</f>
        <v/>
      </c>
      <c r="I21" s="45" t="n"/>
    </row>
    <row r="22">
      <c r="A22" s="45" t="n"/>
      <c r="B22" s="95" t="n"/>
      <c r="C22" s="45" t="n"/>
      <c r="D22" s="90" t="n"/>
      <c r="E22" s="90" t="n"/>
      <c r="F22" s="90" t="n"/>
      <c r="G22" s="90" t="n"/>
      <c r="H22" s="145">
        <f>D22+E22-G22</f>
        <v/>
      </c>
      <c r="I22" s="45" t="n"/>
    </row>
    <row r="23">
      <c r="A23" s="45" t="n"/>
      <c r="B23" s="95" t="n"/>
      <c r="C23" s="45" t="n"/>
      <c r="D23" s="90" t="n"/>
      <c r="E23" s="90" t="n"/>
      <c r="F23" s="90" t="n"/>
      <c r="G23" s="90" t="n"/>
      <c r="H23" s="145">
        <f>D23+E23-G23</f>
        <v/>
      </c>
      <c r="I23" s="45" t="n"/>
    </row>
    <row r="24">
      <c r="A24" s="45" t="n"/>
      <c r="B24" s="95" t="n"/>
      <c r="C24" s="45" t="n"/>
      <c r="D24" s="90" t="n"/>
      <c r="E24" s="90" t="n"/>
      <c r="F24" s="90" t="n"/>
      <c r="G24" s="90" t="n"/>
      <c r="H24" s="145">
        <f>D24+E24-G24</f>
        <v/>
      </c>
      <c r="I24" s="45" t="n"/>
    </row>
    <row r="25">
      <c r="A25" s="131" t="inlineStr">
        <is>
          <t>TOTAL</t>
        </is>
      </c>
      <c r="B25" s="249" t="n"/>
      <c r="C25" s="249" t="n"/>
      <c r="D25" s="154">
        <f>SUM(D5:D24)</f>
        <v/>
      </c>
      <c r="E25" s="154">
        <f>SUM(E5:E24)</f>
        <v/>
      </c>
      <c r="F25" s="154">
        <f>SUM(F5:F24)</f>
        <v/>
      </c>
      <c r="G25" s="154">
        <f>SUM(G5:G24)</f>
        <v/>
      </c>
      <c r="H25" s="154">
        <f>SUM(H5:H24)</f>
        <v/>
      </c>
      <c r="I25" s="249" t="n"/>
    </row>
    <row r="26">
      <c r="A26" s="244" t="n"/>
      <c r="B26" s="244" t="n"/>
      <c r="C26" s="244" t="n"/>
      <c r="D26" s="244" t="n"/>
      <c r="E26" s="244" t="n"/>
      <c r="F26" s="244" t="n"/>
      <c r="G26" s="244" t="n"/>
      <c r="H26" s="244" t="n"/>
      <c r="I26" s="244" t="n"/>
    </row>
    <row r="27">
      <c r="A27" s="161" t="inlineStr">
        <is>
          <t>Dividends banked per cashbook/TB</t>
        </is>
      </c>
      <c r="B27" s="244" t="n"/>
      <c r="C27" s="244" t="n"/>
      <c r="D27" s="244" t="n"/>
      <c r="E27" s="244" t="n"/>
      <c r="F27" s="244" t="n"/>
      <c r="G27" s="244" t="n"/>
      <c r="H27" s="93" t="n"/>
      <c r="I27" s="244" t="n"/>
    </row>
    <row r="28">
      <c r="A28" s="158" t="inlineStr">
        <is>
          <t>Out by (must be nil)</t>
        </is>
      </c>
      <c r="B28" s="244" t="n"/>
      <c r="C28" s="244" t="n"/>
      <c r="D28" s="244" t="n"/>
      <c r="E28" s="244" t="n"/>
      <c r="F28" s="244" t="n"/>
      <c r="G28" s="244" t="n"/>
      <c r="H28" s="162">
        <f>H25-H27</f>
        <v/>
      </c>
      <c r="I28" s="244" t="n"/>
    </row>
    <row r="29">
      <c r="A29" s="244" t="n"/>
      <c r="B29" s="244" t="n"/>
      <c r="C29" s="244" t="n"/>
      <c r="D29" s="244" t="n"/>
      <c r="E29" s="244" t="n"/>
      <c r="F29" s="244" t="n"/>
      <c r="G29" s="244" t="n"/>
      <c r="H29" s="244" t="n"/>
      <c r="I29" s="244" t="n"/>
    </row>
    <row r="30" ht="15.25" customHeight="1">
      <c r="A30" s="114" t="inlineStr">
        <is>
          <t>Franking credit check: credits ≈ franked × 30/70 unless base-rate-entity payer.</t>
        </is>
      </c>
    </row>
  </sheetData>
  <mergeCells count="5">
    <mergeCell ref="D2:E2"/>
    <mergeCell ref="F2:I2"/>
    <mergeCell ref="A1:I1"/>
    <mergeCell ref="A30:I30"/>
    <mergeCell ref="A2:C2"/>
  </mergeCells>
  <pageMargins left="0.75" right="0.75" top="1" bottom="1" header="0.5" footer="0.5"/>
  <pageSetup orientation="landscape" fitToHeight="0" fitToWidth="1"/>
</worksheet>
</file>

<file path=xl/worksheets/sheet15.xml><?xml version="1.0" encoding="utf-8"?>
<worksheet xmlns="http://schemas.openxmlformats.org/spreadsheetml/2006/main">
  <sheetPr>
    <tabColor rgb="004A6FA5"/>
    <outlinePr summaryBelow="1" summaryRight="1"/>
    <pageSetUpPr fitToPage="1"/>
  </sheetPr>
  <dimension ref="A1:P35"/>
  <sheetViews>
    <sheetView showGridLines="0" workbookViewId="0">
      <pane xSplit="3" ySplit="4" topLeftCell="D5" activePane="bottomRight" state="frozen"/>
      <selection pane="topRight" activeCell="A1" sqref="A1"/>
      <selection pane="bottomLeft" activeCell="A1" sqref="A1"/>
      <selection pane="bottomRight" activeCell="A1" sqref="A1"/>
    </sheetView>
  </sheetViews>
  <sheetFormatPr baseColWidth="8" defaultRowHeight="15"/>
  <cols>
    <col width="26" customWidth="1" min="1" max="1"/>
    <col width="11" customWidth="1" min="2" max="2"/>
    <col width="18" customWidth="1" min="3" max="3"/>
    <col width="13" customWidth="1" min="4" max="4"/>
    <col width="11" customWidth="1" min="5" max="5"/>
    <col width="12" customWidth="1" min="6" max="6"/>
    <col width="13" customWidth="1" min="7" max="7"/>
    <col width="11" customWidth="1" min="8" max="8"/>
    <col width="12" customWidth="1" min="9" max="9"/>
    <col width="9" customWidth="1" min="10" max="10"/>
    <col width="11" customWidth="1" min="11" max="11"/>
    <col width="11" customWidth="1" min="12" max="12"/>
    <col width="14" customWidth="1" min="13" max="13"/>
    <col width="12" customWidth="1" min="14" max="14"/>
    <col width="13" customWidth="1" min="15" max="15"/>
    <col width="44" customWidth="1" min="16" max="16"/>
  </cols>
  <sheetData>
    <row r="1" ht="24" customHeight="1">
      <c r="A1" s="81" t="inlineStr">
        <is>
          <t>I20  ·  Managed fund &amp; trust distributions</t>
        </is>
      </c>
      <c r="B1" s="66" t="n"/>
      <c r="C1" s="66" t="n"/>
      <c r="D1" s="66" t="n"/>
      <c r="E1" s="66" t="n"/>
      <c r="F1" s="66" t="n"/>
      <c r="G1" s="66" t="n"/>
      <c r="H1" s="66" t="n"/>
      <c r="I1" s="66" t="n"/>
      <c r="J1" s="66" t="n"/>
      <c r="K1" s="66" t="n"/>
      <c r="L1" s="66" t="n"/>
      <c r="M1" s="66" t="n"/>
      <c r="N1" s="66" t="n"/>
      <c r="O1" s="66" t="n"/>
      <c r="P1" s="66" t="n"/>
    </row>
    <row r="2">
      <c r="A2" s="121">
        <f>'00 Index'!$C$3&amp;"    ·    FY "&amp;'00 Index'!$C$4</f>
        <v/>
      </c>
      <c r="D2" s="122" t="inlineStr">
        <is>
          <t>ATO item(s):</t>
        </is>
      </c>
      <c r="F2" s="123" t="inlineStr">
        <is>
          <t>6 E</t>
        </is>
      </c>
    </row>
    <row r="3" ht="6" customHeight="1">
      <c r="A3" s="244" t="n"/>
      <c r="B3" s="244" t="n"/>
      <c r="C3" s="244" t="n"/>
      <c r="D3" s="244" t="n"/>
      <c r="E3" s="244" t="n"/>
      <c r="F3" s="244" t="n"/>
      <c r="G3" s="244" t="n"/>
      <c r="H3" s="244" t="n"/>
      <c r="I3" s="244" t="n"/>
      <c r="J3" s="244" t="n"/>
      <c r="K3" s="244" t="n"/>
      <c r="L3" s="244" t="n"/>
      <c r="M3" s="244" t="n"/>
      <c r="N3" s="244" t="n"/>
      <c r="O3" s="244" t="n"/>
      <c r="P3" s="244" t="n"/>
    </row>
    <row r="4" ht="40.75" customHeight="1">
      <c r="A4" s="9" t="inlineStr">
        <is>
          <t>Fund / trust</t>
        </is>
      </c>
      <c r="B4" s="9" t="inlineStr">
        <is>
          <t>Date</t>
        </is>
      </c>
      <c r="C4" s="9" t="inlineStr">
        <is>
          <t>Ref (source doc)</t>
        </is>
      </c>
      <c r="D4" s="9" t="inlineStr">
        <is>
          <t>NPP (incl interest)</t>
        </is>
      </c>
      <c r="E4" s="9" t="inlineStr">
        <is>
          <t>Franked dist</t>
        </is>
      </c>
      <c r="F4" s="9" t="inlineStr">
        <is>
          <t>Franking credit</t>
        </is>
      </c>
      <c r="G4" s="9" t="inlineStr">
        <is>
          <t>CG — discount (net)</t>
        </is>
      </c>
      <c r="H4" s="9" t="inlineStr">
        <is>
          <t>CG — other</t>
        </is>
      </c>
      <c r="I4" s="9" t="inlineStr">
        <is>
          <t>Foreign income</t>
        </is>
      </c>
      <c r="J4" s="9" t="inlineStr">
        <is>
          <t>FITO</t>
        </is>
      </c>
      <c r="K4" s="9" t="inlineStr">
        <is>
          <t>TFN withheld</t>
        </is>
      </c>
      <c r="L4" s="9" t="inlineStr">
        <is>
          <t>AMIT net adj</t>
        </is>
      </c>
      <c r="M4" s="9" t="inlineStr">
        <is>
          <t>Tax deferred / capital return</t>
        </is>
      </c>
      <c r="N4" s="9" t="inlineStr">
        <is>
          <t>Cash entitlement</t>
        </is>
      </c>
      <c r="O4" s="9" t="inlineStr">
        <is>
          <t>Cash adj per stmt (±)</t>
        </is>
      </c>
      <c r="P4" s="9" t="inlineStr">
        <is>
          <t>Notes</t>
        </is>
      </c>
    </row>
    <row r="5">
      <c r="A5" s="45" t="n"/>
      <c r="B5" s="95" t="n"/>
      <c r="C5" s="45" t="n"/>
      <c r="D5" s="90" t="n"/>
      <c r="E5" s="90" t="n"/>
      <c r="F5" s="90" t="n"/>
      <c r="G5" s="90" t="n"/>
      <c r="H5" s="90" t="n"/>
      <c r="I5" s="90" t="n"/>
      <c r="J5" s="90" t="n"/>
      <c r="K5" s="90" t="n"/>
      <c r="L5" s="90" t="n"/>
      <c r="M5" s="90" t="n"/>
      <c r="N5" s="172">
        <f>D5+E5+G5+H5+I5-J5+M5-K5+O5</f>
        <v/>
      </c>
      <c r="O5" s="111" t="n"/>
      <c r="P5" s="45" t="n"/>
    </row>
    <row r="6">
      <c r="A6" s="45" t="n"/>
      <c r="B6" s="95" t="n"/>
      <c r="C6" s="45" t="n"/>
      <c r="D6" s="90" t="n"/>
      <c r="E6" s="90" t="n"/>
      <c r="F6" s="90" t="n"/>
      <c r="G6" s="90" t="n"/>
      <c r="H6" s="90" t="n"/>
      <c r="I6" s="90" t="n"/>
      <c r="J6" s="90" t="n"/>
      <c r="K6" s="90" t="n"/>
      <c r="L6" s="90" t="n"/>
      <c r="M6" s="90" t="n"/>
      <c r="N6" s="172">
        <f>D6+E6+G6+H6+I6-J6+M6-K6+O6</f>
        <v/>
      </c>
      <c r="O6" s="111" t="n"/>
      <c r="P6" s="45" t="n"/>
    </row>
    <row r="7">
      <c r="A7" s="45" t="n"/>
      <c r="B7" s="95" t="n"/>
      <c r="C7" s="45" t="n"/>
      <c r="D7" s="90" t="n"/>
      <c r="E7" s="90" t="n"/>
      <c r="F7" s="90" t="n"/>
      <c r="G7" s="90" t="n"/>
      <c r="H7" s="90" t="n"/>
      <c r="I7" s="90" t="n"/>
      <c r="J7" s="90" t="n"/>
      <c r="K7" s="90" t="n"/>
      <c r="L7" s="90" t="n"/>
      <c r="M7" s="90" t="n"/>
      <c r="N7" s="172">
        <f>D7+E7+G7+H7+I7-J7+M7-K7+O7</f>
        <v/>
      </c>
      <c r="O7" s="111" t="n"/>
      <c r="P7" s="45" t="n"/>
    </row>
    <row r="8">
      <c r="A8" s="45" t="n"/>
      <c r="B8" s="95" t="n"/>
      <c r="C8" s="45" t="n"/>
      <c r="D8" s="90" t="n"/>
      <c r="E8" s="90" t="n"/>
      <c r="F8" s="90" t="n"/>
      <c r="G8" s="90" t="n"/>
      <c r="H8" s="90" t="n"/>
      <c r="I8" s="90" t="n"/>
      <c r="J8" s="90" t="n"/>
      <c r="K8" s="90" t="n"/>
      <c r="L8" s="90" t="n"/>
      <c r="M8" s="90" t="n"/>
      <c r="N8" s="172">
        <f>D8+E8+G8+H8+I8-J8+M8-K8+O8</f>
        <v/>
      </c>
      <c r="O8" s="111" t="n"/>
      <c r="P8" s="45" t="n"/>
    </row>
    <row r="9">
      <c r="A9" s="45" t="n"/>
      <c r="B9" s="95" t="n"/>
      <c r="C9" s="45" t="n"/>
      <c r="D9" s="90" t="n"/>
      <c r="E9" s="90" t="n"/>
      <c r="F9" s="90" t="n"/>
      <c r="G9" s="90" t="n"/>
      <c r="H9" s="90" t="n"/>
      <c r="I9" s="90" t="n"/>
      <c r="J9" s="90" t="n"/>
      <c r="K9" s="90" t="n"/>
      <c r="L9" s="90" t="n"/>
      <c r="M9" s="90" t="n"/>
      <c r="N9" s="172">
        <f>D9+E9+G9+H9+I9-J9+M9-K9+O9</f>
        <v/>
      </c>
      <c r="O9" s="111" t="n"/>
      <c r="P9" s="45" t="n"/>
    </row>
    <row r="10">
      <c r="A10" s="45" t="n"/>
      <c r="B10" s="95" t="n"/>
      <c r="C10" s="45" t="n"/>
      <c r="D10" s="90" t="n"/>
      <c r="E10" s="90" t="n"/>
      <c r="F10" s="90" t="n"/>
      <c r="G10" s="90" t="n"/>
      <c r="H10" s="90" t="n"/>
      <c r="I10" s="90" t="n"/>
      <c r="J10" s="90" t="n"/>
      <c r="K10" s="90" t="n"/>
      <c r="L10" s="90" t="n"/>
      <c r="M10" s="90" t="n"/>
      <c r="N10" s="172">
        <f>D10+E10+G10+H10+I10-J10+M10-K10+O10</f>
        <v/>
      </c>
      <c r="O10" s="111" t="n"/>
      <c r="P10" s="45" t="n"/>
    </row>
    <row r="11">
      <c r="A11" s="45" t="n"/>
      <c r="B11" s="95" t="n"/>
      <c r="C11" s="45" t="n"/>
      <c r="D11" s="90" t="n"/>
      <c r="E11" s="90" t="n"/>
      <c r="F11" s="90" t="n"/>
      <c r="G11" s="90" t="n"/>
      <c r="H11" s="90" t="n"/>
      <c r="I11" s="90" t="n"/>
      <c r="J11" s="90" t="n"/>
      <c r="K11" s="90" t="n"/>
      <c r="L11" s="90" t="n"/>
      <c r="M11" s="90" t="n"/>
      <c r="N11" s="172">
        <f>D11+E11+G11+H11+I11-J11+M11-K11+O11</f>
        <v/>
      </c>
      <c r="O11" s="111" t="n"/>
      <c r="P11" s="45" t="n"/>
    </row>
    <row r="12">
      <c r="A12" s="45" t="n"/>
      <c r="B12" s="95" t="n"/>
      <c r="C12" s="45" t="n"/>
      <c r="D12" s="90" t="n"/>
      <c r="E12" s="90" t="n"/>
      <c r="F12" s="90" t="n"/>
      <c r="G12" s="90" t="n"/>
      <c r="H12" s="90" t="n"/>
      <c r="I12" s="90" t="n"/>
      <c r="J12" s="90" t="n"/>
      <c r="K12" s="90" t="n"/>
      <c r="L12" s="90" t="n"/>
      <c r="M12" s="90" t="n"/>
      <c r="N12" s="172">
        <f>D12+E12+G12+H12+I12-J12+M12-K12+O12</f>
        <v/>
      </c>
      <c r="O12" s="111" t="n"/>
      <c r="P12" s="45" t="n"/>
    </row>
    <row r="13">
      <c r="A13" s="45" t="n"/>
      <c r="B13" s="95" t="n"/>
      <c r="C13" s="45" t="n"/>
      <c r="D13" s="90" t="n"/>
      <c r="E13" s="90" t="n"/>
      <c r="F13" s="90" t="n"/>
      <c r="G13" s="90" t="n"/>
      <c r="H13" s="90" t="n"/>
      <c r="I13" s="90" t="n"/>
      <c r="J13" s="90" t="n"/>
      <c r="K13" s="90" t="n"/>
      <c r="L13" s="90" t="n"/>
      <c r="M13" s="90" t="n"/>
      <c r="N13" s="172">
        <f>D13+E13+G13+H13+I13-J13+M13-K13+O13</f>
        <v/>
      </c>
      <c r="O13" s="111" t="n"/>
      <c r="P13" s="45" t="n"/>
    </row>
    <row r="14">
      <c r="A14" s="45" t="n"/>
      <c r="B14" s="95" t="n"/>
      <c r="C14" s="45" t="n"/>
      <c r="D14" s="90" t="n"/>
      <c r="E14" s="90" t="n"/>
      <c r="F14" s="90" t="n"/>
      <c r="G14" s="90" t="n"/>
      <c r="H14" s="90" t="n"/>
      <c r="I14" s="90" t="n"/>
      <c r="J14" s="90" t="n"/>
      <c r="K14" s="90" t="n"/>
      <c r="L14" s="90" t="n"/>
      <c r="M14" s="90" t="n"/>
      <c r="N14" s="172">
        <f>D14+E14+G14+H14+I14-J14+M14-K14+O14</f>
        <v/>
      </c>
      <c r="O14" s="111" t="n"/>
      <c r="P14" s="45" t="n"/>
    </row>
    <row r="15">
      <c r="A15" s="45" t="n"/>
      <c r="B15" s="95" t="n"/>
      <c r="C15" s="45" t="n"/>
      <c r="D15" s="90" t="n"/>
      <c r="E15" s="90" t="n"/>
      <c r="F15" s="90" t="n"/>
      <c r="G15" s="90" t="n"/>
      <c r="H15" s="90" t="n"/>
      <c r="I15" s="90" t="n"/>
      <c r="J15" s="90" t="n"/>
      <c r="K15" s="90" t="n"/>
      <c r="L15" s="90" t="n"/>
      <c r="M15" s="90" t="n"/>
      <c r="N15" s="172">
        <f>D15+E15+G15+H15+I15-J15+M15-K15+O15</f>
        <v/>
      </c>
      <c r="O15" s="111" t="n"/>
      <c r="P15" s="45" t="n"/>
    </row>
    <row r="16">
      <c r="A16" s="45" t="n"/>
      <c r="B16" s="95" t="n"/>
      <c r="C16" s="45" t="n"/>
      <c r="D16" s="90" t="n"/>
      <c r="E16" s="90" t="n"/>
      <c r="F16" s="90" t="n"/>
      <c r="G16" s="90" t="n"/>
      <c r="H16" s="90" t="n"/>
      <c r="I16" s="90" t="n"/>
      <c r="J16" s="90" t="n"/>
      <c r="K16" s="90" t="n"/>
      <c r="L16" s="90" t="n"/>
      <c r="M16" s="90" t="n"/>
      <c r="N16" s="172">
        <f>D16+E16+G16+H16+I16-J16+M16-K16+O16</f>
        <v/>
      </c>
      <c r="O16" s="111" t="n"/>
      <c r="P16" s="45" t="n"/>
    </row>
    <row r="17">
      <c r="A17" s="45" t="n"/>
      <c r="B17" s="95" t="n"/>
      <c r="C17" s="45" t="n"/>
      <c r="D17" s="90" t="n"/>
      <c r="E17" s="90" t="n"/>
      <c r="F17" s="90" t="n"/>
      <c r="G17" s="90" t="n"/>
      <c r="H17" s="90" t="n"/>
      <c r="I17" s="90" t="n"/>
      <c r="J17" s="90" t="n"/>
      <c r="K17" s="90" t="n"/>
      <c r="L17" s="90" t="n"/>
      <c r="M17" s="90" t="n"/>
      <c r="N17" s="172">
        <f>D17+E17+G17+H17+I17-J17+M17-K17+O17</f>
        <v/>
      </c>
      <c r="O17" s="111" t="n"/>
      <c r="P17" s="45" t="n"/>
    </row>
    <row r="18">
      <c r="A18" s="45" t="n"/>
      <c r="B18" s="95" t="n"/>
      <c r="C18" s="45" t="n"/>
      <c r="D18" s="90" t="n"/>
      <c r="E18" s="90" t="n"/>
      <c r="F18" s="90" t="n"/>
      <c r="G18" s="90" t="n"/>
      <c r="H18" s="90" t="n"/>
      <c r="I18" s="90" t="n"/>
      <c r="J18" s="90" t="n"/>
      <c r="K18" s="90" t="n"/>
      <c r="L18" s="90" t="n"/>
      <c r="M18" s="90" t="n"/>
      <c r="N18" s="172">
        <f>D18+E18+G18+H18+I18-J18+M18-K18+O18</f>
        <v/>
      </c>
      <c r="O18" s="111" t="n"/>
      <c r="P18" s="45" t="n"/>
    </row>
    <row r="19">
      <c r="A19" s="45" t="n"/>
      <c r="B19" s="95" t="n"/>
      <c r="C19" s="45" t="n"/>
      <c r="D19" s="90" t="n"/>
      <c r="E19" s="90" t="n"/>
      <c r="F19" s="90" t="n"/>
      <c r="G19" s="90" t="n"/>
      <c r="H19" s="90" t="n"/>
      <c r="I19" s="90" t="n"/>
      <c r="J19" s="90" t="n"/>
      <c r="K19" s="90" t="n"/>
      <c r="L19" s="90" t="n"/>
      <c r="M19" s="90" t="n"/>
      <c r="N19" s="172">
        <f>D19+E19+G19+H19+I19-J19+M19-K19+O19</f>
        <v/>
      </c>
      <c r="O19" s="111" t="n"/>
      <c r="P19" s="45" t="n"/>
    </row>
    <row r="20">
      <c r="A20" s="131" t="inlineStr">
        <is>
          <t>TOTAL</t>
        </is>
      </c>
      <c r="B20" s="249" t="n"/>
      <c r="C20" s="249" t="n"/>
      <c r="D20" s="154">
        <f>SUM(D5:D19)</f>
        <v/>
      </c>
      <c r="E20" s="154">
        <f>SUM(E5:E19)</f>
        <v/>
      </c>
      <c r="F20" s="154">
        <f>SUM(F5:F19)</f>
        <v/>
      </c>
      <c r="G20" s="154">
        <f>SUM(G5:G19)</f>
        <v/>
      </c>
      <c r="H20" s="154">
        <f>SUM(H5:H19)</f>
        <v/>
      </c>
      <c r="I20" s="154">
        <f>SUM(I5:I19)</f>
        <v/>
      </c>
      <c r="J20" s="154">
        <f>SUM(J5:J19)</f>
        <v/>
      </c>
      <c r="K20" s="154">
        <f>SUM(K5:K19)</f>
        <v/>
      </c>
      <c r="L20" s="154">
        <f>SUM(L5:L19)</f>
        <v/>
      </c>
      <c r="M20" s="154">
        <f>SUM(M5:M19)</f>
        <v/>
      </c>
      <c r="N20" s="154">
        <f>SUM(N5:N19)</f>
        <v/>
      </c>
      <c r="O20" s="173">
        <f>SUM(O5:O19)</f>
        <v/>
      </c>
      <c r="P20" s="249" t="n"/>
    </row>
    <row r="21">
      <c r="A21" s="244" t="n"/>
      <c r="B21" s="244" t="n"/>
      <c r="C21" s="244" t="n"/>
      <c r="D21" s="244" t="n"/>
      <c r="E21" s="244" t="n"/>
      <c r="F21" s="244" t="n"/>
      <c r="G21" s="244" t="n"/>
      <c r="H21" s="244" t="n"/>
      <c r="I21" s="244" t="n"/>
      <c r="J21" s="244" t="n"/>
      <c r="K21" s="244" t="n"/>
      <c r="L21" s="244" t="n"/>
      <c r="M21" s="244" t="n"/>
      <c r="N21" s="244" t="n"/>
      <c r="O21" s="244" t="n"/>
      <c r="P21" s="244" t="n"/>
    </row>
    <row r="22">
      <c r="A22" s="166" t="inlineStr">
        <is>
          <t>Banked per cashbook/GL</t>
        </is>
      </c>
      <c r="B22" s="244" t="n"/>
      <c r="C22" s="244" t="n"/>
      <c r="D22" s="244" t="n"/>
      <c r="E22" s="244" t="n"/>
      <c r="F22" s="244" t="n"/>
      <c r="G22" s="244" t="n"/>
      <c r="H22" s="244" t="n"/>
      <c r="I22" s="244" t="n"/>
      <c r="J22" s="244" t="n"/>
      <c r="K22" s="244" t="n"/>
      <c r="L22" s="244" t="n"/>
      <c r="M22" s="244" t="n"/>
      <c r="N22" s="93" t="n"/>
      <c r="O22" s="244" t="n"/>
      <c r="P22" s="244" t="n"/>
    </row>
    <row r="23">
      <c r="A23" s="158" t="inlineStr">
        <is>
          <t>Out by (must be nil)</t>
        </is>
      </c>
      <c r="B23" s="244" t="n"/>
      <c r="C23" s="244" t="n"/>
      <c r="D23" s="244" t="n"/>
      <c r="E23" s="244" t="n"/>
      <c r="F23" s="244" t="n"/>
      <c r="G23" s="244" t="n"/>
      <c r="H23" s="244" t="n"/>
      <c r="I23" s="244" t="n"/>
      <c r="J23" s="244" t="n"/>
      <c r="K23" s="244" t="n"/>
      <c r="L23" s="244" t="n"/>
      <c r="M23" s="244" t="n"/>
      <c r="N23" s="162">
        <f>N33-N22</f>
        <v/>
      </c>
      <c r="O23" s="244" t="n"/>
      <c r="P23" s="244" t="n"/>
    </row>
    <row r="24">
      <c r="A24" s="244" t="n"/>
      <c r="B24" s="244" t="n"/>
      <c r="C24" s="244" t="n"/>
      <c r="D24" s="244" t="n"/>
      <c r="E24" s="244" t="n"/>
      <c r="F24" s="244" t="n"/>
      <c r="G24" s="244" t="n"/>
      <c r="H24" s="244" t="n"/>
      <c r="I24" s="244" t="n"/>
      <c r="J24" s="244" t="n"/>
      <c r="K24" s="244" t="n"/>
      <c r="L24" s="244" t="n"/>
      <c r="M24" s="244" t="n"/>
      <c r="N24" s="244" t="n"/>
      <c r="O24" s="244" t="n"/>
      <c r="P24" s="244" t="n"/>
    </row>
    <row r="25" ht="28" customHeight="1">
      <c r="A25" s="126" t="inlineStr">
        <is>
          <t>CG — discount is the NET (already-halved) amount per the statement; the CGT sheet grosses it up ×2 before applying losses and the 50% discount. The untaxed concession half is distributed as CASH — enter it in the Cash-adj column (+), with any statement-disclosed non-cash attribution (−).</t>
        </is>
      </c>
    </row>
    <row r="26">
      <c r="A26" s="244" t="n"/>
      <c r="B26" s="244" t="n"/>
      <c r="C26" s="244" t="n"/>
      <c r="D26" s="244" t="n"/>
      <c r="E26" s="244" t="n"/>
      <c r="F26" s="244" t="n"/>
      <c r="G26" s="244" t="n"/>
      <c r="H26" s="244" t="n"/>
      <c r="I26" s="244" t="n"/>
      <c r="J26" s="244" t="n"/>
      <c r="K26" s="244" t="n"/>
      <c r="L26" s="244" t="n"/>
      <c r="M26" s="244" t="n"/>
      <c r="N26" s="244" t="n"/>
      <c r="O26" s="244" t="n"/>
      <c r="P26" s="244" t="n"/>
    </row>
    <row r="27" ht="15" customHeight="1">
      <c r="A27" s="165" t="inlineStr">
        <is>
          <t>ATTRIBUTION vs CASH  ·  reconcile the cash entitlement above to what the trust actually banked</t>
        </is>
      </c>
    </row>
    <row r="28">
      <c r="A28" s="166" t="inlineStr">
        <is>
          <t>+ PY entitlements banked this year</t>
        </is>
      </c>
      <c r="B28" s="244" t="n"/>
      <c r="C28" s="102" t="n"/>
      <c r="D28" s="244" t="n"/>
      <c r="E28" s="244" t="n"/>
      <c r="F28" s="244" t="n"/>
      <c r="G28" s="244" t="n"/>
      <c r="H28" s="244" t="n"/>
      <c r="I28" s="244" t="n"/>
      <c r="J28" s="244" t="n"/>
      <c r="K28" s="244" t="n"/>
      <c r="L28" s="244" t="n"/>
      <c r="M28" s="244" t="n"/>
      <c r="N28" s="103" t="n"/>
      <c r="O28" s="244" t="n"/>
      <c r="P28" s="244" t="n"/>
    </row>
    <row r="29">
      <c r="A29" s="166" t="inlineStr">
        <is>
          <t>− CY entitlements receivable at 30/6</t>
        </is>
      </c>
      <c r="B29" s="244" t="n"/>
      <c r="C29" s="102" t="n"/>
      <c r="D29" s="244" t="n"/>
      <c r="E29" s="244" t="n"/>
      <c r="F29" s="244" t="n"/>
      <c r="G29" s="244" t="n"/>
      <c r="H29" s="244" t="n"/>
      <c r="I29" s="244" t="n"/>
      <c r="J29" s="244" t="n"/>
      <c r="K29" s="244" t="n"/>
      <c r="L29" s="244" t="n"/>
      <c r="M29" s="244" t="n"/>
      <c r="N29" s="103" t="n"/>
      <c r="O29" s="244" t="n"/>
      <c r="P29" s="244" t="n"/>
    </row>
    <row r="30">
      <c r="A30" s="166" t="inlineStr">
        <is>
          <t>− DRP / reinvested</t>
        </is>
      </c>
      <c r="B30" s="244" t="n"/>
      <c r="C30" s="102" t="n"/>
      <c r="D30" s="244" t="n"/>
      <c r="E30" s="244" t="n"/>
      <c r="F30" s="244" t="n"/>
      <c r="G30" s="244" t="n"/>
      <c r="H30" s="244" t="n"/>
      <c r="I30" s="244" t="n"/>
      <c r="J30" s="244" t="n"/>
      <c r="K30" s="244" t="n"/>
      <c r="L30" s="244" t="n"/>
      <c r="M30" s="244" t="n"/>
      <c r="N30" s="103" t="n"/>
      <c r="O30" s="244" t="n"/>
      <c r="P30" s="244" t="n"/>
    </row>
    <row r="31">
      <c r="A31" s="166" t="inlineStr">
        <is>
          <t>± timing item (label it)</t>
        </is>
      </c>
      <c r="B31" s="244" t="n"/>
      <c r="C31" s="102" t="n"/>
      <c r="D31" s="244" t="n"/>
      <c r="E31" s="244" t="n"/>
      <c r="F31" s="244" t="n"/>
      <c r="G31" s="244" t="n"/>
      <c r="H31" s="244" t="n"/>
      <c r="I31" s="244" t="n"/>
      <c r="J31" s="244" t="n"/>
      <c r="K31" s="244" t="n"/>
      <c r="L31" s="244" t="n"/>
      <c r="M31" s="244" t="n"/>
      <c r="N31" s="103" t="n"/>
      <c r="O31" s="244" t="n"/>
      <c r="P31" s="244" t="n"/>
    </row>
    <row r="32">
      <c r="A32" s="166" t="inlineStr">
        <is>
          <t>± other timing (label it)</t>
        </is>
      </c>
      <c r="B32" s="244" t="n"/>
      <c r="C32" s="102" t="n"/>
      <c r="D32" s="244" t="n"/>
      <c r="E32" s="244" t="n"/>
      <c r="F32" s="244" t="n"/>
      <c r="G32" s="244" t="n"/>
      <c r="H32" s="244" t="n"/>
      <c r="I32" s="244" t="n"/>
      <c r="J32" s="244" t="n"/>
      <c r="K32" s="244" t="n"/>
      <c r="L32" s="244" t="n"/>
      <c r="M32" s="244" t="n"/>
      <c r="N32" s="103" t="n"/>
      <c r="O32" s="244" t="n"/>
      <c r="P32" s="244" t="n"/>
    </row>
    <row r="33">
      <c r="A33" s="168" t="inlineStr">
        <is>
          <t>Expected banked</t>
        </is>
      </c>
      <c r="B33" s="244" t="n"/>
      <c r="C33" s="244" t="n"/>
      <c r="D33" s="244" t="n"/>
      <c r="E33" s="244" t="n"/>
      <c r="F33" s="244" t="n"/>
      <c r="G33" s="244" t="n"/>
      <c r="H33" s="244" t="n"/>
      <c r="I33" s="244" t="n"/>
      <c r="J33" s="244" t="n"/>
      <c r="K33" s="244" t="n"/>
      <c r="L33" s="244" t="n"/>
      <c r="M33" s="244" t="n"/>
      <c r="N33" s="169">
        <f>N20+SUM(N28:N32)</f>
        <v/>
      </c>
      <c r="O33" s="244" t="n"/>
      <c r="P33" s="244" t="n"/>
    </row>
    <row r="34">
      <c r="A34" s="244" t="n"/>
      <c r="B34" s="244" t="n"/>
      <c r="C34" s="244" t="n"/>
      <c r="D34" s="244" t="n"/>
      <c r="E34" s="244" t="n"/>
      <c r="F34" s="244" t="n"/>
      <c r="G34" s="244" t="n"/>
      <c r="H34" s="244" t="n"/>
      <c r="I34" s="244" t="n"/>
      <c r="J34" s="244" t="n"/>
      <c r="K34" s="244" t="n"/>
      <c r="L34" s="244" t="n"/>
      <c r="M34" s="244" t="n"/>
      <c r="N34" s="244" t="n"/>
      <c r="O34" s="244" t="n"/>
      <c r="P34" s="244" t="n"/>
    </row>
    <row r="35" ht="28" customHeight="1">
      <c r="A35" s="126" t="inlineStr">
        <is>
          <t>TIMING ONLY: sign each row so it ADDS to the entitlement above, and cite the working or statement in the Ref column. Statement-level cash items — the CGT concession (+), non-cash attribution (−) — belong in the Cash-adj column of the schedule itself, and FITO is already netted in the cash formula. A genuine timing difference is SHOWN here — never forced to nil and never buried in a journal. Expected banked then ties to row 22 and the out-by at row 23 must be nil.</t>
        </is>
      </c>
    </row>
  </sheetData>
  <mergeCells count="7">
    <mergeCell ref="D2:E2"/>
    <mergeCell ref="F2:P2"/>
    <mergeCell ref="A1:P1"/>
    <mergeCell ref="A27:P27"/>
    <mergeCell ref="A35:P35"/>
    <mergeCell ref="A25:P25"/>
    <mergeCell ref="A2:C2"/>
  </mergeCells>
  <pageMargins left="0.75" right="0.75" top="1" bottom="1" header="0.5" footer="0.5"/>
  <pageSetup orientation="landscape" fitToHeight="0" fitToWidth="1"/>
</worksheet>
</file>

<file path=xl/worksheets/sheet16.xml><?xml version="1.0" encoding="utf-8"?>
<worksheet xmlns="http://schemas.openxmlformats.org/spreadsheetml/2006/main">
  <sheetPr>
    <tabColor rgb="003E8E7E"/>
    <outlinePr summaryBelow="1" summaryRight="1"/>
    <pageSetUpPr fitToPage="1"/>
  </sheetPr>
  <dimension ref="A1:H19"/>
  <sheetViews>
    <sheetView showGridLines="0" workbookViewId="0">
      <pane ySplit="4" topLeftCell="A5" activePane="bottomLeft" state="frozen"/>
      <selection pane="bottomLeft" activeCell="A1" sqref="A1"/>
    </sheetView>
  </sheetViews>
  <sheetFormatPr baseColWidth="8" defaultRowHeight="15"/>
  <cols>
    <col width="54" customWidth="1" min="1" max="1"/>
    <col width="13" customWidth="1" min="2" max="2"/>
    <col width="3" customWidth="1" min="3" max="3"/>
    <col width="16" customWidth="1" min="4" max="4"/>
    <col width="12" customWidth="1" min="5" max="5"/>
    <col width="22" customWidth="1" min="6" max="6"/>
    <col width="26" customWidth="1" min="7" max="7"/>
    <col width="4" customWidth="1" min="8" max="8"/>
  </cols>
  <sheetData>
    <row r="1" ht="24" customHeight="1">
      <c r="A1" s="81" t="inlineStr">
        <is>
          <t>C10  ·  Capital gains — tax reconciliation</t>
        </is>
      </c>
      <c r="B1" s="66" t="n"/>
      <c r="C1" s="66" t="n"/>
      <c r="D1" s="66" t="n"/>
      <c r="E1" s="66" t="n"/>
      <c r="F1" s="66" t="n"/>
      <c r="G1" s="66" t="n"/>
      <c r="H1" s="66" t="n"/>
    </row>
    <row r="2">
      <c r="A2" s="121">
        <f>'00 Index'!$C$3&amp;"    ·    FY "&amp;'00 Index'!$C$4</f>
        <v/>
      </c>
      <c r="D2" s="122" t="inlineStr">
        <is>
          <t>ATO item(s):</t>
        </is>
      </c>
      <c r="F2" s="123" t="inlineStr">
        <is>
          <t>7 A</t>
        </is>
      </c>
    </row>
    <row r="3" ht="6" customHeight="1">
      <c r="A3" s="244" t="n"/>
      <c r="B3" s="244" t="n"/>
      <c r="C3" s="244" t="n"/>
      <c r="D3" s="244" t="n"/>
      <c r="E3" s="244" t="n"/>
      <c r="F3" s="244" t="n"/>
      <c r="G3" s="244" t="n"/>
      <c r="H3" s="244" t="n"/>
    </row>
    <row r="4" ht="28" customHeight="1">
      <c r="A4" s="9" t="inlineStr">
        <is>
          <t>Item</t>
        </is>
      </c>
      <c r="B4" s="9" t="inlineStr">
        <is>
          <t>Accounting</t>
        </is>
      </c>
      <c r="C4" s="31" t="inlineStr"/>
      <c r="D4" s="9" t="inlineStr">
        <is>
          <t>Discountable (gross)</t>
        </is>
      </c>
      <c r="E4" s="9" t="inlineStr">
        <is>
          <t>Other</t>
        </is>
      </c>
      <c r="F4" s="9" t="inlineStr">
        <is>
          <t>Ref</t>
        </is>
      </c>
      <c r="G4" s="9" t="inlineStr">
        <is>
          <t>Comment</t>
        </is>
      </c>
      <c r="H4" s="31" t="inlineStr"/>
    </row>
    <row r="5">
      <c r="A5" s="249" t="n"/>
      <c r="B5" s="249" t="n"/>
      <c r="C5" s="244" t="n"/>
      <c r="D5" s="249" t="n"/>
      <c r="E5" s="249" t="n"/>
      <c r="F5" s="249" t="n"/>
      <c r="G5" s="249" t="n"/>
      <c r="H5" s="244" t="n"/>
    </row>
    <row r="6">
      <c r="A6" s="148" t="inlineStr">
        <is>
          <t>Gains on disposal of assets (C20 — already gross)</t>
        </is>
      </c>
      <c r="B6" s="134">
        <f>'C20 Cost Base'!N45</f>
        <v/>
      </c>
      <c r="C6" s="244" t="n"/>
      <c r="D6" s="134">
        <f>'C20 Cost Base'!P45</f>
        <v/>
      </c>
      <c r="E6" s="134">
        <f>'C20 Cost Base'!Q45</f>
        <v/>
      </c>
      <c r="F6" s="132" t="inlineStr">
        <is>
          <t>C20 Cost Base</t>
        </is>
      </c>
      <c r="G6" s="249" t="n"/>
      <c r="H6" s="244" t="n"/>
    </row>
    <row r="7">
      <c r="A7" s="148" t="inlineStr">
        <is>
          <t>Fund distributions — discount component (grossed ×2)</t>
        </is>
      </c>
      <c r="B7" s="90" t="n"/>
      <c r="C7" s="244" t="n"/>
      <c r="D7" s="134">
        <f>2*'I20 Fund Distributions'!G20</f>
        <v/>
      </c>
      <c r="E7" s="90" t="n"/>
      <c r="F7" s="132" t="inlineStr">
        <is>
          <t>I20 Fund Distributions</t>
        </is>
      </c>
      <c r="G7" s="249" t="n"/>
      <c r="H7" s="244" t="n"/>
    </row>
    <row r="8">
      <c r="A8" s="148" t="inlineStr">
        <is>
          <t>Fund distributions — other component</t>
        </is>
      </c>
      <c r="B8" s="90" t="n"/>
      <c r="C8" s="244" t="n"/>
      <c r="D8" s="90" t="n"/>
      <c r="E8" s="134">
        <f>'I20 Fund Distributions'!H20</f>
        <v/>
      </c>
      <c r="F8" s="132" t="inlineStr">
        <is>
          <t>I20 Fund Distributions</t>
        </is>
      </c>
      <c r="G8" s="249" t="n"/>
      <c r="H8" s="244" t="n"/>
    </row>
    <row r="9">
      <c r="A9" s="148" t="inlineStr">
        <is>
          <t>Other capital gains</t>
        </is>
      </c>
      <c r="B9" s="90" t="n"/>
      <c r="C9" s="244" t="n"/>
      <c r="D9" s="90" t="n"/>
      <c r="E9" s="90" t="n"/>
      <c r="F9" s="12" t="inlineStr"/>
      <c r="G9" s="249" t="n"/>
      <c r="H9" s="244" t="n"/>
    </row>
    <row r="10">
      <c r="A10" s="249" t="n"/>
      <c r="B10" s="249" t="n"/>
      <c r="C10" s="244" t="n"/>
      <c r="D10" s="249" t="n"/>
      <c r="E10" s="249" t="n"/>
      <c r="F10" s="249" t="n"/>
      <c r="G10" s="249" t="n"/>
      <c r="H10" s="244" t="n"/>
    </row>
    <row r="11">
      <c r="A11" s="148" t="inlineStr">
        <is>
          <t>Prior-year capital losses applied (enter as negative)</t>
        </is>
      </c>
      <c r="B11" s="249" t="n"/>
      <c r="C11" s="244" t="n"/>
      <c r="D11" s="90" t="n"/>
      <c r="E11" s="90" t="n"/>
      <c r="F11" s="132" t="inlineStr">
        <is>
          <t>L01 Losses</t>
        </is>
      </c>
      <c r="G11" s="249" t="n"/>
      <c r="H11" s="244" t="n"/>
    </row>
    <row r="12">
      <c r="A12" s="148" t="inlineStr">
        <is>
          <t>Current-year capital losses applied (enter as negative)</t>
        </is>
      </c>
      <c r="B12" s="249" t="n"/>
      <c r="C12" s="244" t="n"/>
      <c r="D12" s="90" t="n"/>
      <c r="E12" s="90" t="n"/>
      <c r="F12" s="249" t="n"/>
      <c r="G12" s="249" t="n"/>
      <c r="H12" s="244" t="n"/>
    </row>
    <row r="13">
      <c r="A13" s="249" t="n"/>
      <c r="B13" s="249" t="n"/>
      <c r="C13" s="244" t="n"/>
      <c r="D13" s="249" t="n"/>
      <c r="E13" s="249" t="n"/>
      <c r="F13" s="249" t="n"/>
      <c r="G13" s="249" t="n"/>
      <c r="H13" s="244" t="n"/>
    </row>
    <row r="14">
      <c r="A14" s="132" t="inlineStr">
        <is>
          <t>CGT discount — NOT available to companies (taxed on the full gain)</t>
        </is>
      </c>
      <c r="B14" s="249" t="n"/>
      <c r="C14" s="244" t="n"/>
      <c r="D14" s="145">
        <f>0</f>
        <v/>
      </c>
      <c r="E14" s="249" t="n"/>
      <c r="F14" s="249" t="n"/>
      <c r="G14" s="249" t="n"/>
      <c r="H14" s="244" t="n"/>
    </row>
    <row r="15">
      <c r="A15" s="249" t="n"/>
      <c r="B15" s="249" t="n"/>
      <c r="C15" s="244" t="n"/>
      <c r="D15" s="249" t="n"/>
      <c r="E15" s="249" t="n"/>
      <c r="F15" s="249" t="n"/>
      <c r="G15" s="249" t="n"/>
      <c r="H15" s="244" t="n"/>
    </row>
    <row r="16">
      <c r="A16" s="131" t="inlineStr">
        <is>
          <t>TOTAL</t>
        </is>
      </c>
      <c r="B16" s="154">
        <f>SUM(B6:B14)</f>
        <v/>
      </c>
      <c r="C16" s="251" t="n"/>
      <c r="D16" s="154">
        <f>SUM(D6:D14)</f>
        <v/>
      </c>
      <c r="E16" s="154">
        <f>SUM(E6:E14)</f>
        <v/>
      </c>
      <c r="F16" s="249" t="n"/>
      <c r="G16" s="249" t="n"/>
      <c r="H16" s="244" t="n"/>
    </row>
    <row r="17">
      <c r="A17" s="131" t="inlineStr">
        <is>
          <t>NET CAPITAL GAIN — return item 7 A</t>
        </is>
      </c>
      <c r="B17" s="157">
        <f>D16+E16</f>
        <v/>
      </c>
      <c r="C17" s="244" t="n"/>
      <c r="D17" s="249" t="n"/>
      <c r="E17" s="249" t="n"/>
      <c r="F17" s="249" t="n"/>
      <c r="G17" s="249" t="n"/>
      <c r="H17" s="244" t="n"/>
    </row>
    <row r="18">
      <c r="A18" s="244" t="n"/>
      <c r="B18" s="244" t="n"/>
      <c r="C18" s="244" t="n"/>
      <c r="D18" s="244" t="n"/>
      <c r="E18" s="244" t="n"/>
      <c r="F18" s="244" t="n"/>
      <c r="G18" s="244" t="n"/>
      <c r="H18" s="244" t="n"/>
    </row>
    <row r="19" ht="28" customHeight="1">
      <c r="A19" s="114" t="inlineStr">
        <is>
          <t>Losses are applied BEFORE the 50% discount, against other gains first (taxpayer-favourable), then discountable gains. Loss balances live on L01.</t>
        </is>
      </c>
    </row>
  </sheetData>
  <mergeCells count="5">
    <mergeCell ref="D2:E2"/>
    <mergeCell ref="A19:H19"/>
    <mergeCell ref="F2:H2"/>
    <mergeCell ref="A1:H1"/>
    <mergeCell ref="A2:C2"/>
  </mergeCells>
  <pageMargins left="0.75" right="0.75" top="1" bottom="1" header="0.5" footer="0.5"/>
  <pageSetup orientation="landscape" fitToHeight="0" fitToWidth="1"/>
</worksheet>
</file>

<file path=xl/worksheets/sheet17.xml><?xml version="1.0" encoding="utf-8"?>
<worksheet xmlns="http://schemas.openxmlformats.org/spreadsheetml/2006/main">
  <sheetPr>
    <tabColor rgb="003E8E7E"/>
    <outlinePr summaryBelow="1" summaryRight="1"/>
    <pageSetUpPr fitToPage="1"/>
  </sheetPr>
  <dimension ref="A1:S74"/>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6" customWidth="1" min="1" max="1"/>
    <col width="18" customWidth="1" min="2" max="2"/>
    <col width="11" customWidth="1" min="3" max="3"/>
    <col width="10" customWidth="1" min="4" max="4"/>
    <col width="11" customWidth="1" min="5" max="5"/>
    <col width="11" customWidth="1" min="6" max="6"/>
    <col width="11" customWidth="1" min="7" max="7"/>
    <col width="10" customWidth="1" min="8" max="8"/>
    <col width="11" customWidth="1" min="9" max="9"/>
    <col width="11" customWidth="1" min="10" max="10"/>
    <col width="11" customWidth="1" min="11" max="11"/>
    <col width="10" customWidth="1" min="12" max="12"/>
    <col width="11" customWidth="1" min="13" max="13"/>
    <col width="11" customWidth="1" min="14" max="14"/>
    <col width="9" customWidth="1" min="15" max="15"/>
    <col width="14" customWidth="1" min="16" max="16"/>
    <col width="13" customWidth="1" min="17" max="17"/>
    <col width="13" customWidth="1" min="18" max="18"/>
    <col width="22" customWidth="1" min="19" max="19"/>
  </cols>
  <sheetData>
    <row r="1" ht="24" customHeight="1">
      <c r="A1" s="81" t="inlineStr">
        <is>
          <t>C20  ·  Cost base &amp; disposals</t>
        </is>
      </c>
      <c r="B1" s="66" t="n"/>
      <c r="C1" s="66" t="n"/>
      <c r="D1" s="66" t="n"/>
      <c r="E1" s="66" t="n"/>
      <c r="F1" s="66" t="n"/>
      <c r="G1" s="66" t="n"/>
      <c r="H1" s="66" t="n"/>
      <c r="I1" s="66" t="n"/>
      <c r="J1" s="66" t="n"/>
      <c r="K1" s="66" t="n"/>
      <c r="L1" s="66" t="n"/>
      <c r="M1" s="66" t="n"/>
      <c r="N1" s="66" t="n"/>
      <c r="O1" s="66" t="n"/>
      <c r="P1" s="66" t="n"/>
      <c r="Q1" s="66" t="n"/>
      <c r="R1" s="66" t="n"/>
      <c r="S1" s="66" t="n"/>
    </row>
    <row r="2">
      <c r="A2" s="121">
        <f>'00 Index'!$C$3&amp;"    ·    FY "&amp;'00 Index'!$C$4</f>
        <v/>
      </c>
      <c r="D2" s="122" t="inlineStr">
        <is>
          <t>ATO item(s):</t>
        </is>
      </c>
      <c r="F2" s="123" t="inlineStr">
        <is>
          <t>7 A</t>
        </is>
      </c>
    </row>
    <row r="3" ht="6" customHeight="1">
      <c r="A3" s="244" t="n"/>
      <c r="B3" s="244" t="n"/>
      <c r="C3" s="244" t="n"/>
      <c r="D3" s="244" t="n"/>
      <c r="E3" s="244" t="n"/>
      <c r="F3" s="244" t="n"/>
      <c r="G3" s="244" t="n"/>
      <c r="H3" s="244" t="n"/>
      <c r="I3" s="244" t="n"/>
      <c r="J3" s="244" t="n"/>
      <c r="K3" s="244" t="n"/>
      <c r="L3" s="244" t="n"/>
      <c r="M3" s="244" t="n"/>
      <c r="N3" s="244" t="n"/>
      <c r="O3" s="244" t="n"/>
      <c r="P3" s="244" t="n"/>
      <c r="Q3" s="244" t="n"/>
      <c r="R3" s="244" t="n"/>
      <c r="S3" s="244" t="n"/>
    </row>
    <row r="4" ht="40.75" customHeight="1">
      <c r="A4" s="9" t="inlineStr">
        <is>
          <t>Asset</t>
        </is>
      </c>
      <c r="B4" s="9" t="inlineStr">
        <is>
          <t>Lot ref (contract note)</t>
        </is>
      </c>
      <c r="C4" s="9" t="inlineStr">
        <is>
          <t>Acquired</t>
        </is>
      </c>
      <c r="D4" s="9" t="inlineStr">
        <is>
          <t>Units open</t>
        </is>
      </c>
      <c r="E4" s="9" t="inlineStr">
        <is>
          <t>Cost open</t>
        </is>
      </c>
      <c r="F4" s="9" t="inlineStr">
        <is>
          <t>Units bought</t>
        </is>
      </c>
      <c r="G4" s="9" t="inlineStr">
        <is>
          <t>Cost bought</t>
        </is>
      </c>
      <c r="H4" s="9" t="inlineStr">
        <is>
          <t>Units sold</t>
        </is>
      </c>
      <c r="I4" s="9" t="inlineStr">
        <is>
          <t>Sold date</t>
        </is>
      </c>
      <c r="J4" s="9" t="inlineStr">
        <is>
          <t>Proceeds</t>
        </is>
      </c>
      <c r="K4" s="9" t="inlineStr">
        <is>
          <t>Cost of sold (this lot)</t>
        </is>
      </c>
      <c r="L4" s="9" t="inlineStr">
        <is>
          <t>Units close</t>
        </is>
      </c>
      <c r="M4" s="9" t="inlineStr">
        <is>
          <t>Cost close</t>
        </is>
      </c>
      <c r="N4" s="9" t="inlineStr">
        <is>
          <t>Gain (acctg)</t>
        </is>
      </c>
      <c r="O4" s="9" t="inlineStr">
        <is>
          <t>Held &gt;12m?</t>
        </is>
      </c>
      <c r="P4" s="9" t="inlineStr">
        <is>
          <t>Gain — discountable</t>
        </is>
      </c>
      <c r="Q4" s="9" t="inlineStr">
        <is>
          <t>Gain — other/loss</t>
        </is>
      </c>
      <c r="R4" s="9" t="inlineStr">
        <is>
          <t>CY cost base adj (±)</t>
        </is>
      </c>
      <c r="S4" s="9" t="inlineStr">
        <is>
          <t>Ref</t>
        </is>
      </c>
    </row>
    <row r="5">
      <c r="A5" s="45" t="n"/>
      <c r="B5" s="45" t="n"/>
      <c r="C5" s="95" t="n"/>
      <c r="D5" s="90" t="n"/>
      <c r="E5" s="90" t="n"/>
      <c r="F5" s="90" t="n"/>
      <c r="G5" s="90" t="n"/>
      <c r="H5" s="90" t="n"/>
      <c r="I5" s="95" t="n"/>
      <c r="J5" s="90" t="n"/>
      <c r="K5" s="145">
        <f>IF(AND(H5&gt;0,D5+F5&gt;0),ROUND((E5+G5)*H5/(D5+F5),2),0)</f>
        <v/>
      </c>
      <c r="L5" s="145">
        <f>D5+F5-H5</f>
        <v/>
      </c>
      <c r="M5" s="145">
        <f>E5+G5-K5+R5</f>
        <v/>
      </c>
      <c r="N5" s="145">
        <f>IF(H5&gt;0,J5-K5,0)</f>
        <v/>
      </c>
      <c r="O5" s="263">
        <f>IF(H5&gt;0,IF(AND(C5&lt;&gt;"",I5&lt;&gt;""),IF(I5&gt;EDATE(C5,12),"Y","N"),""),"")</f>
        <v/>
      </c>
      <c r="P5" s="145">
        <f>IF(AND(O5="Y",N5&gt;0),N5,0)</f>
        <v/>
      </c>
      <c r="Q5" s="145">
        <f>N5-P5</f>
        <v/>
      </c>
      <c r="R5" s="111" t="n"/>
      <c r="S5" s="45" t="n"/>
    </row>
    <row r="6">
      <c r="A6" s="45" t="n"/>
      <c r="B6" s="45" t="n"/>
      <c r="C6" s="95" t="n"/>
      <c r="D6" s="90" t="n"/>
      <c r="E6" s="90" t="n"/>
      <c r="F6" s="90" t="n"/>
      <c r="G6" s="90" t="n"/>
      <c r="H6" s="90" t="n"/>
      <c r="I6" s="95" t="n"/>
      <c r="J6" s="90" t="n"/>
      <c r="K6" s="145">
        <f>IF(AND(H6&gt;0,D6+F6&gt;0),ROUND((E6+G6)*H6/(D6+F6),2),0)</f>
        <v/>
      </c>
      <c r="L6" s="145">
        <f>D6+F6-H6</f>
        <v/>
      </c>
      <c r="M6" s="145">
        <f>E6+G6-K6+R6</f>
        <v/>
      </c>
      <c r="N6" s="145">
        <f>IF(H6&gt;0,J6-K6,0)</f>
        <v/>
      </c>
      <c r="O6" s="263">
        <f>IF(H6&gt;0,IF(AND(C6&lt;&gt;"",I6&lt;&gt;""),IF(I6&gt;EDATE(C6,12),"Y","N"),""),"")</f>
        <v/>
      </c>
      <c r="P6" s="145">
        <f>IF(AND(O6="Y",N6&gt;0),N6,0)</f>
        <v/>
      </c>
      <c r="Q6" s="145">
        <f>N6-P6</f>
        <v/>
      </c>
      <c r="R6" s="111" t="n"/>
      <c r="S6" s="45" t="n"/>
    </row>
    <row r="7">
      <c r="A7" s="45" t="n"/>
      <c r="B7" s="45" t="n"/>
      <c r="C7" s="95" t="n"/>
      <c r="D7" s="90" t="n"/>
      <c r="E7" s="90" t="n"/>
      <c r="F7" s="90" t="n"/>
      <c r="G7" s="90" t="n"/>
      <c r="H7" s="90" t="n"/>
      <c r="I7" s="95" t="n"/>
      <c r="J7" s="90" t="n"/>
      <c r="K7" s="145">
        <f>IF(AND(H7&gt;0,D7+F7&gt;0),ROUND((E7+G7)*H7/(D7+F7),2),0)</f>
        <v/>
      </c>
      <c r="L7" s="145">
        <f>D7+F7-H7</f>
        <v/>
      </c>
      <c r="M7" s="145">
        <f>E7+G7-K7+R7</f>
        <v/>
      </c>
      <c r="N7" s="145">
        <f>IF(H7&gt;0,J7-K7,0)</f>
        <v/>
      </c>
      <c r="O7" s="263">
        <f>IF(H7&gt;0,IF(AND(C7&lt;&gt;"",I7&lt;&gt;""),IF(I7&gt;EDATE(C7,12),"Y","N"),""),"")</f>
        <v/>
      </c>
      <c r="P7" s="145">
        <f>IF(AND(O7="Y",N7&gt;0),N7,0)</f>
        <v/>
      </c>
      <c r="Q7" s="145">
        <f>N7-P7</f>
        <v/>
      </c>
      <c r="R7" s="111" t="n"/>
      <c r="S7" s="45" t="n"/>
    </row>
    <row r="8">
      <c r="A8" s="45" t="n"/>
      <c r="B8" s="45" t="n"/>
      <c r="C8" s="95" t="n"/>
      <c r="D8" s="90" t="n"/>
      <c r="E8" s="90" t="n"/>
      <c r="F8" s="90" t="n"/>
      <c r="G8" s="90" t="n"/>
      <c r="H8" s="90" t="n"/>
      <c r="I8" s="95" t="n"/>
      <c r="J8" s="90" t="n"/>
      <c r="K8" s="145">
        <f>IF(AND(H8&gt;0,D8+F8&gt;0),ROUND((E8+G8)*H8/(D8+F8),2),0)</f>
        <v/>
      </c>
      <c r="L8" s="145">
        <f>D8+F8-H8</f>
        <v/>
      </c>
      <c r="M8" s="145">
        <f>E8+G8-K8+R8</f>
        <v/>
      </c>
      <c r="N8" s="145">
        <f>IF(H8&gt;0,J8-K8,0)</f>
        <v/>
      </c>
      <c r="O8" s="263">
        <f>IF(H8&gt;0,IF(AND(C8&lt;&gt;"",I8&lt;&gt;""),IF(I8&gt;EDATE(C8,12),"Y","N"),""),"")</f>
        <v/>
      </c>
      <c r="P8" s="145">
        <f>IF(AND(O8="Y",N8&gt;0),N8,0)</f>
        <v/>
      </c>
      <c r="Q8" s="145">
        <f>N8-P8</f>
        <v/>
      </c>
      <c r="R8" s="111" t="n"/>
      <c r="S8" s="45" t="n"/>
    </row>
    <row r="9">
      <c r="A9" s="45" t="n"/>
      <c r="B9" s="45" t="n"/>
      <c r="C9" s="95" t="n"/>
      <c r="D9" s="90" t="n"/>
      <c r="E9" s="90" t="n"/>
      <c r="F9" s="90" t="n"/>
      <c r="G9" s="90" t="n"/>
      <c r="H9" s="90" t="n"/>
      <c r="I9" s="95" t="n"/>
      <c r="J9" s="90" t="n"/>
      <c r="K9" s="145">
        <f>IF(AND(H9&gt;0,D9+F9&gt;0),ROUND((E9+G9)*H9/(D9+F9),2),0)</f>
        <v/>
      </c>
      <c r="L9" s="145">
        <f>D9+F9-H9</f>
        <v/>
      </c>
      <c r="M9" s="145">
        <f>E9+G9-K9+R9</f>
        <v/>
      </c>
      <c r="N9" s="145">
        <f>IF(H9&gt;0,J9-K9,0)</f>
        <v/>
      </c>
      <c r="O9" s="263">
        <f>IF(H9&gt;0,IF(AND(C9&lt;&gt;"",I9&lt;&gt;""),IF(I9&gt;EDATE(C9,12),"Y","N"),""),"")</f>
        <v/>
      </c>
      <c r="P9" s="145">
        <f>IF(AND(O9="Y",N9&gt;0),N9,0)</f>
        <v/>
      </c>
      <c r="Q9" s="145">
        <f>N9-P9</f>
        <v/>
      </c>
      <c r="R9" s="111" t="n"/>
      <c r="S9" s="45" t="n"/>
    </row>
    <row r="10">
      <c r="A10" s="45" t="n"/>
      <c r="B10" s="45" t="n"/>
      <c r="C10" s="95" t="n"/>
      <c r="D10" s="90" t="n"/>
      <c r="E10" s="90" t="n"/>
      <c r="F10" s="90" t="n"/>
      <c r="G10" s="90" t="n"/>
      <c r="H10" s="90" t="n"/>
      <c r="I10" s="95" t="n"/>
      <c r="J10" s="90" t="n"/>
      <c r="K10" s="145">
        <f>IF(AND(H10&gt;0,D10+F10&gt;0),ROUND((E10+G10)*H10/(D10+F10),2),0)</f>
        <v/>
      </c>
      <c r="L10" s="145">
        <f>D10+F10-H10</f>
        <v/>
      </c>
      <c r="M10" s="145">
        <f>E10+G10-K10+R10</f>
        <v/>
      </c>
      <c r="N10" s="145">
        <f>IF(H10&gt;0,J10-K10,0)</f>
        <v/>
      </c>
      <c r="O10" s="263">
        <f>IF(H10&gt;0,IF(AND(C10&lt;&gt;"",I10&lt;&gt;""),IF(I10&gt;EDATE(C10,12),"Y","N"),""),"")</f>
        <v/>
      </c>
      <c r="P10" s="145">
        <f>IF(AND(O10="Y",N10&gt;0),N10,0)</f>
        <v/>
      </c>
      <c r="Q10" s="145">
        <f>N10-P10</f>
        <v/>
      </c>
      <c r="R10" s="111" t="n"/>
      <c r="S10" s="45" t="n"/>
    </row>
    <row r="11">
      <c r="A11" s="45" t="n"/>
      <c r="B11" s="45" t="n"/>
      <c r="C11" s="95" t="n"/>
      <c r="D11" s="90" t="n"/>
      <c r="E11" s="90" t="n"/>
      <c r="F11" s="90" t="n"/>
      <c r="G11" s="90" t="n"/>
      <c r="H11" s="90" t="n"/>
      <c r="I11" s="95" t="n"/>
      <c r="J11" s="90" t="n"/>
      <c r="K11" s="145">
        <f>IF(AND(H11&gt;0,D11+F11&gt;0),ROUND((E11+G11)*H11/(D11+F11),2),0)</f>
        <v/>
      </c>
      <c r="L11" s="145">
        <f>D11+F11-H11</f>
        <v/>
      </c>
      <c r="M11" s="145">
        <f>E11+G11-K11+R11</f>
        <v/>
      </c>
      <c r="N11" s="145">
        <f>IF(H11&gt;0,J11-K11,0)</f>
        <v/>
      </c>
      <c r="O11" s="263">
        <f>IF(H11&gt;0,IF(AND(C11&lt;&gt;"",I11&lt;&gt;""),IF(I11&gt;EDATE(C11,12),"Y","N"),""),"")</f>
        <v/>
      </c>
      <c r="P11" s="145">
        <f>IF(AND(O11="Y",N11&gt;0),N11,0)</f>
        <v/>
      </c>
      <c r="Q11" s="145">
        <f>N11-P11</f>
        <v/>
      </c>
      <c r="R11" s="111" t="n"/>
      <c r="S11" s="45" t="n"/>
    </row>
    <row r="12">
      <c r="A12" s="45" t="n"/>
      <c r="B12" s="45" t="n"/>
      <c r="C12" s="95" t="n"/>
      <c r="D12" s="90" t="n"/>
      <c r="E12" s="90" t="n"/>
      <c r="F12" s="90" t="n"/>
      <c r="G12" s="90" t="n"/>
      <c r="H12" s="90" t="n"/>
      <c r="I12" s="95" t="n"/>
      <c r="J12" s="90" t="n"/>
      <c r="K12" s="145">
        <f>IF(AND(H12&gt;0,D12+F12&gt;0),ROUND((E12+G12)*H12/(D12+F12),2),0)</f>
        <v/>
      </c>
      <c r="L12" s="145">
        <f>D12+F12-H12</f>
        <v/>
      </c>
      <c r="M12" s="145">
        <f>E12+G12-K12+R12</f>
        <v/>
      </c>
      <c r="N12" s="145">
        <f>IF(H12&gt;0,J12-K12,0)</f>
        <v/>
      </c>
      <c r="O12" s="263">
        <f>IF(H12&gt;0,IF(AND(C12&lt;&gt;"",I12&lt;&gt;""),IF(I12&gt;EDATE(C12,12),"Y","N"),""),"")</f>
        <v/>
      </c>
      <c r="P12" s="145">
        <f>IF(AND(O12="Y",N12&gt;0),N12,0)</f>
        <v/>
      </c>
      <c r="Q12" s="145">
        <f>N12-P12</f>
        <v/>
      </c>
      <c r="R12" s="111" t="n"/>
      <c r="S12" s="45" t="n"/>
    </row>
    <row r="13">
      <c r="A13" s="45" t="n"/>
      <c r="B13" s="45" t="n"/>
      <c r="C13" s="95" t="n"/>
      <c r="D13" s="90" t="n"/>
      <c r="E13" s="90" t="n"/>
      <c r="F13" s="90" t="n"/>
      <c r="G13" s="90" t="n"/>
      <c r="H13" s="90" t="n"/>
      <c r="I13" s="95" t="n"/>
      <c r="J13" s="90" t="n"/>
      <c r="K13" s="145">
        <f>IF(AND(H13&gt;0,D13+F13&gt;0),ROUND((E13+G13)*H13/(D13+F13),2),0)</f>
        <v/>
      </c>
      <c r="L13" s="145">
        <f>D13+F13-H13</f>
        <v/>
      </c>
      <c r="M13" s="145">
        <f>E13+G13-K13+R13</f>
        <v/>
      </c>
      <c r="N13" s="145">
        <f>IF(H13&gt;0,J13-K13,0)</f>
        <v/>
      </c>
      <c r="O13" s="263">
        <f>IF(H13&gt;0,IF(AND(C13&lt;&gt;"",I13&lt;&gt;""),IF(I13&gt;EDATE(C13,12),"Y","N"),""),"")</f>
        <v/>
      </c>
      <c r="P13" s="145">
        <f>IF(AND(O13="Y",N13&gt;0),N13,0)</f>
        <v/>
      </c>
      <c r="Q13" s="145">
        <f>N13-P13</f>
        <v/>
      </c>
      <c r="R13" s="111" t="n"/>
      <c r="S13" s="45" t="n"/>
    </row>
    <row r="14">
      <c r="A14" s="45" t="n"/>
      <c r="B14" s="45" t="n"/>
      <c r="C14" s="95" t="n"/>
      <c r="D14" s="90" t="n"/>
      <c r="E14" s="90" t="n"/>
      <c r="F14" s="90" t="n"/>
      <c r="G14" s="90" t="n"/>
      <c r="H14" s="90" t="n"/>
      <c r="I14" s="95" t="n"/>
      <c r="J14" s="90" t="n"/>
      <c r="K14" s="145">
        <f>IF(AND(H14&gt;0,D14+F14&gt;0),ROUND((E14+G14)*H14/(D14+F14),2),0)</f>
        <v/>
      </c>
      <c r="L14" s="145">
        <f>D14+F14-H14</f>
        <v/>
      </c>
      <c r="M14" s="145">
        <f>E14+G14-K14+R14</f>
        <v/>
      </c>
      <c r="N14" s="145">
        <f>IF(H14&gt;0,J14-K14,0)</f>
        <v/>
      </c>
      <c r="O14" s="263">
        <f>IF(H14&gt;0,IF(AND(C14&lt;&gt;"",I14&lt;&gt;""),IF(I14&gt;EDATE(C14,12),"Y","N"),""),"")</f>
        <v/>
      </c>
      <c r="P14" s="145">
        <f>IF(AND(O14="Y",N14&gt;0),N14,0)</f>
        <v/>
      </c>
      <c r="Q14" s="145">
        <f>N14-P14</f>
        <v/>
      </c>
      <c r="R14" s="111" t="n"/>
      <c r="S14" s="45" t="n"/>
    </row>
    <row r="15">
      <c r="A15" s="45" t="n"/>
      <c r="B15" s="45" t="n"/>
      <c r="C15" s="95" t="n"/>
      <c r="D15" s="90" t="n"/>
      <c r="E15" s="90" t="n"/>
      <c r="F15" s="90" t="n"/>
      <c r="G15" s="90" t="n"/>
      <c r="H15" s="90" t="n"/>
      <c r="I15" s="95" t="n"/>
      <c r="J15" s="90" t="n"/>
      <c r="K15" s="145">
        <f>IF(AND(H15&gt;0,D15+F15&gt;0),ROUND((E15+G15)*H15/(D15+F15),2),0)</f>
        <v/>
      </c>
      <c r="L15" s="145">
        <f>D15+F15-H15</f>
        <v/>
      </c>
      <c r="M15" s="145">
        <f>E15+G15-K15+R15</f>
        <v/>
      </c>
      <c r="N15" s="145">
        <f>IF(H15&gt;0,J15-K15,0)</f>
        <v/>
      </c>
      <c r="O15" s="263">
        <f>IF(H15&gt;0,IF(AND(C15&lt;&gt;"",I15&lt;&gt;""),IF(I15&gt;EDATE(C15,12),"Y","N"),""),"")</f>
        <v/>
      </c>
      <c r="P15" s="145">
        <f>IF(AND(O15="Y",N15&gt;0),N15,0)</f>
        <v/>
      </c>
      <c r="Q15" s="145">
        <f>N15-P15</f>
        <v/>
      </c>
      <c r="R15" s="111" t="n"/>
      <c r="S15" s="45" t="n"/>
    </row>
    <row r="16">
      <c r="A16" s="45" t="n"/>
      <c r="B16" s="45" t="n"/>
      <c r="C16" s="95" t="n"/>
      <c r="D16" s="90" t="n"/>
      <c r="E16" s="90" t="n"/>
      <c r="F16" s="90" t="n"/>
      <c r="G16" s="90" t="n"/>
      <c r="H16" s="90" t="n"/>
      <c r="I16" s="95" t="n"/>
      <c r="J16" s="90" t="n"/>
      <c r="K16" s="145">
        <f>IF(AND(H16&gt;0,D16+F16&gt;0),ROUND((E16+G16)*H16/(D16+F16),2),0)</f>
        <v/>
      </c>
      <c r="L16" s="145">
        <f>D16+F16-H16</f>
        <v/>
      </c>
      <c r="M16" s="145">
        <f>E16+G16-K16+R16</f>
        <v/>
      </c>
      <c r="N16" s="145">
        <f>IF(H16&gt;0,J16-K16,0)</f>
        <v/>
      </c>
      <c r="O16" s="263">
        <f>IF(H16&gt;0,IF(AND(C16&lt;&gt;"",I16&lt;&gt;""),IF(I16&gt;EDATE(C16,12),"Y","N"),""),"")</f>
        <v/>
      </c>
      <c r="P16" s="145">
        <f>IF(AND(O16="Y",N16&gt;0),N16,0)</f>
        <v/>
      </c>
      <c r="Q16" s="145">
        <f>N16-P16</f>
        <v/>
      </c>
      <c r="R16" s="111" t="n"/>
      <c r="S16" s="45" t="n"/>
    </row>
    <row r="17">
      <c r="A17" s="45" t="n"/>
      <c r="B17" s="45" t="n"/>
      <c r="C17" s="95" t="n"/>
      <c r="D17" s="90" t="n"/>
      <c r="E17" s="90" t="n"/>
      <c r="F17" s="90" t="n"/>
      <c r="G17" s="90" t="n"/>
      <c r="H17" s="90" t="n"/>
      <c r="I17" s="95" t="n"/>
      <c r="J17" s="90" t="n"/>
      <c r="K17" s="145">
        <f>IF(AND(H17&gt;0,D17+F17&gt;0),ROUND((E17+G17)*H17/(D17+F17),2),0)</f>
        <v/>
      </c>
      <c r="L17" s="145">
        <f>D17+F17-H17</f>
        <v/>
      </c>
      <c r="M17" s="145">
        <f>E17+G17-K17+R17</f>
        <v/>
      </c>
      <c r="N17" s="145">
        <f>IF(H17&gt;0,J17-K17,0)</f>
        <v/>
      </c>
      <c r="O17" s="263">
        <f>IF(H17&gt;0,IF(AND(C17&lt;&gt;"",I17&lt;&gt;""),IF(I17&gt;EDATE(C17,12),"Y","N"),""),"")</f>
        <v/>
      </c>
      <c r="P17" s="145">
        <f>IF(AND(O17="Y",N17&gt;0),N17,0)</f>
        <v/>
      </c>
      <c r="Q17" s="145">
        <f>N17-P17</f>
        <v/>
      </c>
      <c r="R17" s="111" t="n"/>
      <c r="S17" s="45" t="n"/>
    </row>
    <row r="18">
      <c r="A18" s="45" t="n"/>
      <c r="B18" s="45" t="n"/>
      <c r="C18" s="95" t="n"/>
      <c r="D18" s="90" t="n"/>
      <c r="E18" s="90" t="n"/>
      <c r="F18" s="90" t="n"/>
      <c r="G18" s="90" t="n"/>
      <c r="H18" s="90" t="n"/>
      <c r="I18" s="95" t="n"/>
      <c r="J18" s="90" t="n"/>
      <c r="K18" s="145">
        <f>IF(AND(H18&gt;0,D18+F18&gt;0),ROUND((E18+G18)*H18/(D18+F18),2),0)</f>
        <v/>
      </c>
      <c r="L18" s="145">
        <f>D18+F18-H18</f>
        <v/>
      </c>
      <c r="M18" s="145">
        <f>E18+G18-K18+R18</f>
        <v/>
      </c>
      <c r="N18" s="145">
        <f>IF(H18&gt;0,J18-K18,0)</f>
        <v/>
      </c>
      <c r="O18" s="263">
        <f>IF(H18&gt;0,IF(AND(C18&lt;&gt;"",I18&lt;&gt;""),IF(I18&gt;EDATE(C18,12),"Y","N"),""),"")</f>
        <v/>
      </c>
      <c r="P18" s="145">
        <f>IF(AND(O18="Y",N18&gt;0),N18,0)</f>
        <v/>
      </c>
      <c r="Q18" s="145">
        <f>N18-P18</f>
        <v/>
      </c>
      <c r="R18" s="111" t="n"/>
      <c r="S18" s="45" t="n"/>
    </row>
    <row r="19">
      <c r="A19" s="45" t="n"/>
      <c r="B19" s="45" t="n"/>
      <c r="C19" s="95" t="n"/>
      <c r="D19" s="90" t="n"/>
      <c r="E19" s="90" t="n"/>
      <c r="F19" s="90" t="n"/>
      <c r="G19" s="90" t="n"/>
      <c r="H19" s="90" t="n"/>
      <c r="I19" s="95" t="n"/>
      <c r="J19" s="90" t="n"/>
      <c r="K19" s="145">
        <f>IF(AND(H19&gt;0,D19+F19&gt;0),ROUND((E19+G19)*H19/(D19+F19),2),0)</f>
        <v/>
      </c>
      <c r="L19" s="145">
        <f>D19+F19-H19</f>
        <v/>
      </c>
      <c r="M19" s="145">
        <f>E19+G19-K19+R19</f>
        <v/>
      </c>
      <c r="N19" s="145">
        <f>IF(H19&gt;0,J19-K19,0)</f>
        <v/>
      </c>
      <c r="O19" s="263">
        <f>IF(H19&gt;0,IF(AND(C19&lt;&gt;"",I19&lt;&gt;""),IF(I19&gt;EDATE(C19,12),"Y","N"),""),"")</f>
        <v/>
      </c>
      <c r="P19" s="145">
        <f>IF(AND(O19="Y",N19&gt;0),N19,0)</f>
        <v/>
      </c>
      <c r="Q19" s="145">
        <f>N19-P19</f>
        <v/>
      </c>
      <c r="R19" s="111" t="n"/>
      <c r="S19" s="45" t="n"/>
    </row>
    <row r="20">
      <c r="A20" s="45" t="n"/>
      <c r="B20" s="45" t="n"/>
      <c r="C20" s="95" t="n"/>
      <c r="D20" s="90" t="n"/>
      <c r="E20" s="90" t="n"/>
      <c r="F20" s="90" t="n"/>
      <c r="G20" s="90" t="n"/>
      <c r="H20" s="90" t="n"/>
      <c r="I20" s="95" t="n"/>
      <c r="J20" s="90" t="n"/>
      <c r="K20" s="145">
        <f>IF(AND(H20&gt;0,D20+F20&gt;0),ROUND((E20+G20)*H20/(D20+F20),2),0)</f>
        <v/>
      </c>
      <c r="L20" s="145">
        <f>D20+F20-H20</f>
        <v/>
      </c>
      <c r="M20" s="145">
        <f>E20+G20-K20+R20</f>
        <v/>
      </c>
      <c r="N20" s="145">
        <f>IF(H20&gt;0,J20-K20,0)</f>
        <v/>
      </c>
      <c r="O20" s="263">
        <f>IF(H20&gt;0,IF(AND(C20&lt;&gt;"",I20&lt;&gt;""),IF(I20&gt;EDATE(C20,12),"Y","N"),""),"")</f>
        <v/>
      </c>
      <c r="P20" s="145">
        <f>IF(AND(O20="Y",N20&gt;0),N20,0)</f>
        <v/>
      </c>
      <c r="Q20" s="145">
        <f>N20-P20</f>
        <v/>
      </c>
      <c r="R20" s="111" t="n"/>
      <c r="S20" s="45" t="n"/>
    </row>
    <row r="21">
      <c r="A21" s="45" t="n"/>
      <c r="B21" s="45" t="n"/>
      <c r="C21" s="95" t="n"/>
      <c r="D21" s="90" t="n"/>
      <c r="E21" s="90" t="n"/>
      <c r="F21" s="90" t="n"/>
      <c r="G21" s="90" t="n"/>
      <c r="H21" s="90" t="n"/>
      <c r="I21" s="95" t="n"/>
      <c r="J21" s="90" t="n"/>
      <c r="K21" s="145">
        <f>IF(AND(H21&gt;0,D21+F21&gt;0),ROUND((E21+G21)*H21/(D21+F21),2),0)</f>
        <v/>
      </c>
      <c r="L21" s="145">
        <f>D21+F21-H21</f>
        <v/>
      </c>
      <c r="M21" s="145">
        <f>E21+G21-K21+R21</f>
        <v/>
      </c>
      <c r="N21" s="145">
        <f>IF(H21&gt;0,J21-K21,0)</f>
        <v/>
      </c>
      <c r="O21" s="263">
        <f>IF(H21&gt;0,IF(AND(C21&lt;&gt;"",I21&lt;&gt;""),IF(I21&gt;EDATE(C21,12),"Y","N"),""),"")</f>
        <v/>
      </c>
      <c r="P21" s="145">
        <f>IF(AND(O21="Y",N21&gt;0),N21,0)</f>
        <v/>
      </c>
      <c r="Q21" s="145">
        <f>N21-P21</f>
        <v/>
      </c>
      <c r="R21" s="111" t="n"/>
      <c r="S21" s="45" t="n"/>
    </row>
    <row r="22">
      <c r="A22" s="45" t="n"/>
      <c r="B22" s="45" t="n"/>
      <c r="C22" s="95" t="n"/>
      <c r="D22" s="90" t="n"/>
      <c r="E22" s="90" t="n"/>
      <c r="F22" s="90" t="n"/>
      <c r="G22" s="90" t="n"/>
      <c r="H22" s="90" t="n"/>
      <c r="I22" s="95" t="n"/>
      <c r="J22" s="90" t="n"/>
      <c r="K22" s="145">
        <f>IF(AND(H22&gt;0,D22+F22&gt;0),ROUND((E22+G22)*H22/(D22+F22),2),0)</f>
        <v/>
      </c>
      <c r="L22" s="145">
        <f>D22+F22-H22</f>
        <v/>
      </c>
      <c r="M22" s="145">
        <f>E22+G22-K22+R22</f>
        <v/>
      </c>
      <c r="N22" s="145">
        <f>IF(H22&gt;0,J22-K22,0)</f>
        <v/>
      </c>
      <c r="O22" s="263">
        <f>IF(H22&gt;0,IF(AND(C22&lt;&gt;"",I22&lt;&gt;""),IF(I22&gt;EDATE(C22,12),"Y","N"),""),"")</f>
        <v/>
      </c>
      <c r="P22" s="145">
        <f>IF(AND(O22="Y",N22&gt;0),N22,0)</f>
        <v/>
      </c>
      <c r="Q22" s="145">
        <f>N22-P22</f>
        <v/>
      </c>
      <c r="R22" s="111" t="n"/>
      <c r="S22" s="45" t="n"/>
    </row>
    <row r="23">
      <c r="A23" s="45" t="n"/>
      <c r="B23" s="45" t="n"/>
      <c r="C23" s="95" t="n"/>
      <c r="D23" s="90" t="n"/>
      <c r="E23" s="90" t="n"/>
      <c r="F23" s="90" t="n"/>
      <c r="G23" s="90" t="n"/>
      <c r="H23" s="90" t="n"/>
      <c r="I23" s="95" t="n"/>
      <c r="J23" s="90" t="n"/>
      <c r="K23" s="145">
        <f>IF(AND(H23&gt;0,D23+F23&gt;0),ROUND((E23+G23)*H23/(D23+F23),2),0)</f>
        <v/>
      </c>
      <c r="L23" s="145">
        <f>D23+F23-H23</f>
        <v/>
      </c>
      <c r="M23" s="145">
        <f>E23+G23-K23+R23</f>
        <v/>
      </c>
      <c r="N23" s="145">
        <f>IF(H23&gt;0,J23-K23,0)</f>
        <v/>
      </c>
      <c r="O23" s="263">
        <f>IF(H23&gt;0,IF(AND(C23&lt;&gt;"",I23&lt;&gt;""),IF(I23&gt;EDATE(C23,12),"Y","N"),""),"")</f>
        <v/>
      </c>
      <c r="P23" s="145">
        <f>IF(AND(O23="Y",N23&gt;0),N23,0)</f>
        <v/>
      </c>
      <c r="Q23" s="145">
        <f>N23-P23</f>
        <v/>
      </c>
      <c r="R23" s="111" t="n"/>
      <c r="S23" s="45" t="n"/>
    </row>
    <row r="24">
      <c r="A24" s="45" t="n"/>
      <c r="B24" s="45" t="n"/>
      <c r="C24" s="95" t="n"/>
      <c r="D24" s="90" t="n"/>
      <c r="E24" s="90" t="n"/>
      <c r="F24" s="90" t="n"/>
      <c r="G24" s="90" t="n"/>
      <c r="H24" s="90" t="n"/>
      <c r="I24" s="95" t="n"/>
      <c r="J24" s="90" t="n"/>
      <c r="K24" s="145">
        <f>IF(AND(H24&gt;0,D24+F24&gt;0),ROUND((E24+G24)*H24/(D24+F24),2),0)</f>
        <v/>
      </c>
      <c r="L24" s="145">
        <f>D24+F24-H24</f>
        <v/>
      </c>
      <c r="M24" s="145">
        <f>E24+G24-K24+R24</f>
        <v/>
      </c>
      <c r="N24" s="145">
        <f>IF(H24&gt;0,J24-K24,0)</f>
        <v/>
      </c>
      <c r="O24" s="263">
        <f>IF(H24&gt;0,IF(AND(C24&lt;&gt;"",I24&lt;&gt;""),IF(I24&gt;EDATE(C24,12),"Y","N"),""),"")</f>
        <v/>
      </c>
      <c r="P24" s="145">
        <f>IF(AND(O24="Y",N24&gt;0),N24,0)</f>
        <v/>
      </c>
      <c r="Q24" s="145">
        <f>N24-P24</f>
        <v/>
      </c>
      <c r="R24" s="111" t="n"/>
      <c r="S24" s="45" t="n"/>
    </row>
    <row r="25">
      <c r="A25" s="45" t="n"/>
      <c r="B25" s="45" t="n"/>
      <c r="C25" s="95" t="n"/>
      <c r="D25" s="90" t="n"/>
      <c r="E25" s="90" t="n"/>
      <c r="F25" s="90" t="n"/>
      <c r="G25" s="90" t="n"/>
      <c r="H25" s="90" t="n"/>
      <c r="I25" s="95" t="n"/>
      <c r="J25" s="90" t="n"/>
      <c r="K25" s="145">
        <f>IF(AND(H25&gt;0,D25+F25&gt;0),ROUND((E25+G25)*H25/(D25+F25),2),0)</f>
        <v/>
      </c>
      <c r="L25" s="145">
        <f>D25+F25-H25</f>
        <v/>
      </c>
      <c r="M25" s="145">
        <f>E25+G25-K25+R25</f>
        <v/>
      </c>
      <c r="N25" s="145">
        <f>IF(H25&gt;0,J25-K25,0)</f>
        <v/>
      </c>
      <c r="O25" s="263">
        <f>IF(H25&gt;0,IF(AND(C25&lt;&gt;"",I25&lt;&gt;""),IF(I25&gt;EDATE(C25,12),"Y","N"),""),"")</f>
        <v/>
      </c>
      <c r="P25" s="145">
        <f>IF(AND(O25="Y",N25&gt;0),N25,0)</f>
        <v/>
      </c>
      <c r="Q25" s="145">
        <f>N25-P25</f>
        <v/>
      </c>
      <c r="R25" s="111" t="n"/>
      <c r="S25" s="45" t="n"/>
    </row>
    <row r="26">
      <c r="A26" s="45" t="n"/>
      <c r="B26" s="45" t="n"/>
      <c r="C26" s="95" t="n"/>
      <c r="D26" s="90" t="n"/>
      <c r="E26" s="90" t="n"/>
      <c r="F26" s="90" t="n"/>
      <c r="G26" s="90" t="n"/>
      <c r="H26" s="90" t="n"/>
      <c r="I26" s="95" t="n"/>
      <c r="J26" s="90" t="n"/>
      <c r="K26" s="145">
        <f>IF(AND(H26&gt;0,D26+F26&gt;0),ROUND((E26+G26)*H26/(D26+F26),2),0)</f>
        <v/>
      </c>
      <c r="L26" s="145">
        <f>D26+F26-H26</f>
        <v/>
      </c>
      <c r="M26" s="145">
        <f>E26+G26-K26+R26</f>
        <v/>
      </c>
      <c r="N26" s="145">
        <f>IF(H26&gt;0,J26-K26,0)</f>
        <v/>
      </c>
      <c r="O26" s="263">
        <f>IF(H26&gt;0,IF(AND(C26&lt;&gt;"",I26&lt;&gt;""),IF(I26&gt;EDATE(C26,12),"Y","N"),""),"")</f>
        <v/>
      </c>
      <c r="P26" s="145">
        <f>IF(AND(O26="Y",N26&gt;0),N26,0)</f>
        <v/>
      </c>
      <c r="Q26" s="145">
        <f>N26-P26</f>
        <v/>
      </c>
      <c r="R26" s="111" t="n"/>
      <c r="S26" s="45" t="n"/>
    </row>
    <row r="27">
      <c r="A27" s="45" t="n"/>
      <c r="B27" s="45" t="n"/>
      <c r="C27" s="95" t="n"/>
      <c r="D27" s="90" t="n"/>
      <c r="E27" s="90" t="n"/>
      <c r="F27" s="90" t="n"/>
      <c r="G27" s="90" t="n"/>
      <c r="H27" s="90" t="n"/>
      <c r="I27" s="95" t="n"/>
      <c r="J27" s="90" t="n"/>
      <c r="K27" s="145">
        <f>IF(AND(H27&gt;0,D27+F27&gt;0),ROUND((E27+G27)*H27/(D27+F27),2),0)</f>
        <v/>
      </c>
      <c r="L27" s="145">
        <f>D27+F27-H27</f>
        <v/>
      </c>
      <c r="M27" s="145">
        <f>E27+G27-K27+R27</f>
        <v/>
      </c>
      <c r="N27" s="145">
        <f>IF(H27&gt;0,J27-K27,0)</f>
        <v/>
      </c>
      <c r="O27" s="263">
        <f>IF(H27&gt;0,IF(AND(C27&lt;&gt;"",I27&lt;&gt;""),IF(I27&gt;EDATE(C27,12),"Y","N"),""),"")</f>
        <v/>
      </c>
      <c r="P27" s="145">
        <f>IF(AND(O27="Y",N27&gt;0),N27,0)</f>
        <v/>
      </c>
      <c r="Q27" s="145">
        <f>N27-P27</f>
        <v/>
      </c>
      <c r="R27" s="111" t="n"/>
      <c r="S27" s="45" t="n"/>
    </row>
    <row r="28">
      <c r="A28" s="45" t="n"/>
      <c r="B28" s="45" t="n"/>
      <c r="C28" s="95" t="n"/>
      <c r="D28" s="90" t="n"/>
      <c r="E28" s="90" t="n"/>
      <c r="F28" s="90" t="n"/>
      <c r="G28" s="90" t="n"/>
      <c r="H28" s="90" t="n"/>
      <c r="I28" s="95" t="n"/>
      <c r="J28" s="90" t="n"/>
      <c r="K28" s="145">
        <f>IF(AND(H28&gt;0,D28+F28&gt;0),ROUND((E28+G28)*H28/(D28+F28),2),0)</f>
        <v/>
      </c>
      <c r="L28" s="145">
        <f>D28+F28-H28</f>
        <v/>
      </c>
      <c r="M28" s="145">
        <f>E28+G28-K28+R28</f>
        <v/>
      </c>
      <c r="N28" s="145">
        <f>IF(H28&gt;0,J28-K28,0)</f>
        <v/>
      </c>
      <c r="O28" s="263">
        <f>IF(H28&gt;0,IF(AND(C28&lt;&gt;"",I28&lt;&gt;""),IF(I28&gt;EDATE(C28,12),"Y","N"),""),"")</f>
        <v/>
      </c>
      <c r="P28" s="145">
        <f>IF(AND(O28="Y",N28&gt;0),N28,0)</f>
        <v/>
      </c>
      <c r="Q28" s="145">
        <f>N28-P28</f>
        <v/>
      </c>
      <c r="R28" s="111" t="n"/>
      <c r="S28" s="45" t="n"/>
    </row>
    <row r="29">
      <c r="A29" s="45" t="n"/>
      <c r="B29" s="45" t="n"/>
      <c r="C29" s="95" t="n"/>
      <c r="D29" s="90" t="n"/>
      <c r="E29" s="90" t="n"/>
      <c r="F29" s="90" t="n"/>
      <c r="G29" s="90" t="n"/>
      <c r="H29" s="90" t="n"/>
      <c r="I29" s="95" t="n"/>
      <c r="J29" s="90" t="n"/>
      <c r="K29" s="145">
        <f>IF(AND(H29&gt;0,D29+F29&gt;0),ROUND((E29+G29)*H29/(D29+F29),2),0)</f>
        <v/>
      </c>
      <c r="L29" s="145">
        <f>D29+F29-H29</f>
        <v/>
      </c>
      <c r="M29" s="145">
        <f>E29+G29-K29+R29</f>
        <v/>
      </c>
      <c r="N29" s="145">
        <f>IF(H29&gt;0,J29-K29,0)</f>
        <v/>
      </c>
      <c r="O29" s="263">
        <f>IF(H29&gt;0,IF(AND(C29&lt;&gt;"",I29&lt;&gt;""),IF(I29&gt;EDATE(C29,12),"Y","N"),""),"")</f>
        <v/>
      </c>
      <c r="P29" s="145">
        <f>IF(AND(O29="Y",N29&gt;0),N29,0)</f>
        <v/>
      </c>
      <c r="Q29" s="145">
        <f>N29-P29</f>
        <v/>
      </c>
      <c r="R29" s="111" t="n"/>
      <c r="S29" s="45" t="n"/>
    </row>
    <row r="30">
      <c r="A30" s="45" t="n"/>
      <c r="B30" s="45" t="n"/>
      <c r="C30" s="95" t="n"/>
      <c r="D30" s="90" t="n"/>
      <c r="E30" s="90" t="n"/>
      <c r="F30" s="90" t="n"/>
      <c r="G30" s="90" t="n"/>
      <c r="H30" s="90" t="n"/>
      <c r="I30" s="95" t="n"/>
      <c r="J30" s="90" t="n"/>
      <c r="K30" s="145">
        <f>IF(AND(H30&gt;0,D30+F30&gt;0),ROUND((E30+G30)*H30/(D30+F30),2),0)</f>
        <v/>
      </c>
      <c r="L30" s="145">
        <f>D30+F30-H30</f>
        <v/>
      </c>
      <c r="M30" s="145">
        <f>E30+G30-K30+R30</f>
        <v/>
      </c>
      <c r="N30" s="145">
        <f>IF(H30&gt;0,J30-K30,0)</f>
        <v/>
      </c>
      <c r="O30" s="263">
        <f>IF(H30&gt;0,IF(AND(C30&lt;&gt;"",I30&lt;&gt;""),IF(I30&gt;EDATE(C30,12),"Y","N"),""),"")</f>
        <v/>
      </c>
      <c r="P30" s="145">
        <f>IF(AND(O30="Y",N30&gt;0),N30,0)</f>
        <v/>
      </c>
      <c r="Q30" s="145">
        <f>N30-P30</f>
        <v/>
      </c>
      <c r="R30" s="111" t="n"/>
      <c r="S30" s="45" t="n"/>
    </row>
    <row r="31">
      <c r="A31" s="45" t="n"/>
      <c r="B31" s="45" t="n"/>
      <c r="C31" s="95" t="n"/>
      <c r="D31" s="90" t="n"/>
      <c r="E31" s="90" t="n"/>
      <c r="F31" s="90" t="n"/>
      <c r="G31" s="90" t="n"/>
      <c r="H31" s="90" t="n"/>
      <c r="I31" s="95" t="n"/>
      <c r="J31" s="90" t="n"/>
      <c r="K31" s="145">
        <f>IF(AND(H31&gt;0,D31+F31&gt;0),ROUND((E31+G31)*H31/(D31+F31),2),0)</f>
        <v/>
      </c>
      <c r="L31" s="145">
        <f>D31+F31-H31</f>
        <v/>
      </c>
      <c r="M31" s="145">
        <f>E31+G31-K31+R31</f>
        <v/>
      </c>
      <c r="N31" s="145">
        <f>IF(H31&gt;0,J31-K31,0)</f>
        <v/>
      </c>
      <c r="O31" s="263">
        <f>IF(H31&gt;0,IF(AND(C31&lt;&gt;"",I31&lt;&gt;""),IF(I31&gt;EDATE(C31,12),"Y","N"),""),"")</f>
        <v/>
      </c>
      <c r="P31" s="145">
        <f>IF(AND(O31="Y",N31&gt;0),N31,0)</f>
        <v/>
      </c>
      <c r="Q31" s="145">
        <f>N31-P31</f>
        <v/>
      </c>
      <c r="R31" s="111" t="n"/>
      <c r="S31" s="45" t="n"/>
    </row>
    <row r="32">
      <c r="A32" s="45" t="n"/>
      <c r="B32" s="45" t="n"/>
      <c r="C32" s="95" t="n"/>
      <c r="D32" s="90" t="n"/>
      <c r="E32" s="90" t="n"/>
      <c r="F32" s="90" t="n"/>
      <c r="G32" s="90" t="n"/>
      <c r="H32" s="90" t="n"/>
      <c r="I32" s="95" t="n"/>
      <c r="J32" s="90" t="n"/>
      <c r="K32" s="145">
        <f>IF(AND(H32&gt;0,D32+F32&gt;0),ROUND((E32+G32)*H32/(D32+F32),2),0)</f>
        <v/>
      </c>
      <c r="L32" s="145">
        <f>D32+F32-H32</f>
        <v/>
      </c>
      <c r="M32" s="145">
        <f>E32+G32-K32+R32</f>
        <v/>
      </c>
      <c r="N32" s="145">
        <f>IF(H32&gt;0,J32-K32,0)</f>
        <v/>
      </c>
      <c r="O32" s="263">
        <f>IF(H32&gt;0,IF(AND(C32&lt;&gt;"",I32&lt;&gt;""),IF(I32&gt;EDATE(C32,12),"Y","N"),""),"")</f>
        <v/>
      </c>
      <c r="P32" s="145">
        <f>IF(AND(O32="Y",N32&gt;0),N32,0)</f>
        <v/>
      </c>
      <c r="Q32" s="145">
        <f>N32-P32</f>
        <v/>
      </c>
      <c r="R32" s="111" t="n"/>
      <c r="S32" s="45" t="n"/>
    </row>
    <row r="33">
      <c r="A33" s="45" t="n"/>
      <c r="B33" s="45" t="n"/>
      <c r="C33" s="95" t="n"/>
      <c r="D33" s="90" t="n"/>
      <c r="E33" s="90" t="n"/>
      <c r="F33" s="90" t="n"/>
      <c r="G33" s="90" t="n"/>
      <c r="H33" s="90" t="n"/>
      <c r="I33" s="95" t="n"/>
      <c r="J33" s="90" t="n"/>
      <c r="K33" s="145">
        <f>IF(AND(H33&gt;0,D33+F33&gt;0),ROUND((E33+G33)*H33/(D33+F33),2),0)</f>
        <v/>
      </c>
      <c r="L33" s="145">
        <f>D33+F33-H33</f>
        <v/>
      </c>
      <c r="M33" s="145">
        <f>E33+G33-K33+R33</f>
        <v/>
      </c>
      <c r="N33" s="145">
        <f>IF(H33&gt;0,J33-K33,0)</f>
        <v/>
      </c>
      <c r="O33" s="263">
        <f>IF(H33&gt;0,IF(AND(C33&lt;&gt;"",I33&lt;&gt;""),IF(I33&gt;EDATE(C33,12),"Y","N"),""),"")</f>
        <v/>
      </c>
      <c r="P33" s="145">
        <f>IF(AND(O33="Y",N33&gt;0),N33,0)</f>
        <v/>
      </c>
      <c r="Q33" s="145">
        <f>N33-P33</f>
        <v/>
      </c>
      <c r="R33" s="111" t="n"/>
      <c r="S33" s="45" t="n"/>
    </row>
    <row r="34">
      <c r="A34" s="45" t="n"/>
      <c r="B34" s="45" t="n"/>
      <c r="C34" s="95" t="n"/>
      <c r="D34" s="90" t="n"/>
      <c r="E34" s="90" t="n"/>
      <c r="F34" s="90" t="n"/>
      <c r="G34" s="90" t="n"/>
      <c r="H34" s="90" t="n"/>
      <c r="I34" s="95" t="n"/>
      <c r="J34" s="90" t="n"/>
      <c r="K34" s="145">
        <f>IF(AND(H34&gt;0,D34+F34&gt;0),ROUND((E34+G34)*H34/(D34+F34),2),0)</f>
        <v/>
      </c>
      <c r="L34" s="145">
        <f>D34+F34-H34</f>
        <v/>
      </c>
      <c r="M34" s="145">
        <f>E34+G34-K34+R34</f>
        <v/>
      </c>
      <c r="N34" s="145">
        <f>IF(H34&gt;0,J34-K34,0)</f>
        <v/>
      </c>
      <c r="O34" s="263">
        <f>IF(H34&gt;0,IF(AND(C34&lt;&gt;"",I34&lt;&gt;""),IF(I34&gt;EDATE(C34,12),"Y","N"),""),"")</f>
        <v/>
      </c>
      <c r="P34" s="145">
        <f>IF(AND(O34="Y",N34&gt;0),N34,0)</f>
        <v/>
      </c>
      <c r="Q34" s="145">
        <f>N34-P34</f>
        <v/>
      </c>
      <c r="R34" s="111" t="n"/>
      <c r="S34" s="45" t="n"/>
    </row>
    <row r="35">
      <c r="A35" s="45" t="n"/>
      <c r="B35" s="45" t="n"/>
      <c r="C35" s="95" t="n"/>
      <c r="D35" s="90" t="n"/>
      <c r="E35" s="90" t="n"/>
      <c r="F35" s="90" t="n"/>
      <c r="G35" s="90" t="n"/>
      <c r="H35" s="90" t="n"/>
      <c r="I35" s="95" t="n"/>
      <c r="J35" s="90" t="n"/>
      <c r="K35" s="145">
        <f>IF(AND(H35&gt;0,D35+F35&gt;0),ROUND((E35+G35)*H35/(D35+F35),2),0)</f>
        <v/>
      </c>
      <c r="L35" s="145">
        <f>D35+F35-H35</f>
        <v/>
      </c>
      <c r="M35" s="145">
        <f>E35+G35-K35+R35</f>
        <v/>
      </c>
      <c r="N35" s="145">
        <f>IF(H35&gt;0,J35-K35,0)</f>
        <v/>
      </c>
      <c r="O35" s="263">
        <f>IF(H35&gt;0,IF(AND(C35&lt;&gt;"",I35&lt;&gt;""),IF(I35&gt;EDATE(C35,12),"Y","N"),""),"")</f>
        <v/>
      </c>
      <c r="P35" s="145">
        <f>IF(AND(O35="Y",N35&gt;0),N35,0)</f>
        <v/>
      </c>
      <c r="Q35" s="145">
        <f>N35-P35</f>
        <v/>
      </c>
      <c r="R35" s="111" t="n"/>
      <c r="S35" s="45" t="n"/>
    </row>
    <row r="36">
      <c r="A36" s="45" t="n"/>
      <c r="B36" s="45" t="n"/>
      <c r="C36" s="95" t="n"/>
      <c r="D36" s="90" t="n"/>
      <c r="E36" s="90" t="n"/>
      <c r="F36" s="90" t="n"/>
      <c r="G36" s="90" t="n"/>
      <c r="H36" s="90" t="n"/>
      <c r="I36" s="95" t="n"/>
      <c r="J36" s="90" t="n"/>
      <c r="K36" s="145">
        <f>IF(AND(H36&gt;0,D36+F36&gt;0),ROUND((E36+G36)*H36/(D36+F36),2),0)</f>
        <v/>
      </c>
      <c r="L36" s="145">
        <f>D36+F36-H36</f>
        <v/>
      </c>
      <c r="M36" s="145">
        <f>E36+G36-K36+R36</f>
        <v/>
      </c>
      <c r="N36" s="145">
        <f>IF(H36&gt;0,J36-K36,0)</f>
        <v/>
      </c>
      <c r="O36" s="263">
        <f>IF(H36&gt;0,IF(AND(C36&lt;&gt;"",I36&lt;&gt;""),IF(I36&gt;EDATE(C36,12),"Y","N"),""),"")</f>
        <v/>
      </c>
      <c r="P36" s="145">
        <f>IF(AND(O36="Y",N36&gt;0),N36,0)</f>
        <v/>
      </c>
      <c r="Q36" s="145">
        <f>N36-P36</f>
        <v/>
      </c>
      <c r="R36" s="111" t="n"/>
      <c r="S36" s="45" t="n"/>
    </row>
    <row r="37">
      <c r="A37" s="45" t="n"/>
      <c r="B37" s="45" t="n"/>
      <c r="C37" s="95" t="n"/>
      <c r="D37" s="90" t="n"/>
      <c r="E37" s="90" t="n"/>
      <c r="F37" s="90" t="n"/>
      <c r="G37" s="90" t="n"/>
      <c r="H37" s="90" t="n"/>
      <c r="I37" s="95" t="n"/>
      <c r="J37" s="90" t="n"/>
      <c r="K37" s="145">
        <f>IF(AND(H37&gt;0,D37+F37&gt;0),ROUND((E37+G37)*H37/(D37+F37),2),0)</f>
        <v/>
      </c>
      <c r="L37" s="145">
        <f>D37+F37-H37</f>
        <v/>
      </c>
      <c r="M37" s="145">
        <f>E37+G37-K37+R37</f>
        <v/>
      </c>
      <c r="N37" s="145">
        <f>IF(H37&gt;0,J37-K37,0)</f>
        <v/>
      </c>
      <c r="O37" s="263">
        <f>IF(H37&gt;0,IF(AND(C37&lt;&gt;"",I37&lt;&gt;""),IF(I37&gt;EDATE(C37,12),"Y","N"),""),"")</f>
        <v/>
      </c>
      <c r="P37" s="145">
        <f>IF(AND(O37="Y",N37&gt;0),N37,0)</f>
        <v/>
      </c>
      <c r="Q37" s="145">
        <f>N37-P37</f>
        <v/>
      </c>
      <c r="R37" s="111" t="n"/>
      <c r="S37" s="45" t="n"/>
    </row>
    <row r="38">
      <c r="A38" s="45" t="n"/>
      <c r="B38" s="45" t="n"/>
      <c r="C38" s="95" t="n"/>
      <c r="D38" s="90" t="n"/>
      <c r="E38" s="90" t="n"/>
      <c r="F38" s="90" t="n"/>
      <c r="G38" s="90" t="n"/>
      <c r="H38" s="90" t="n"/>
      <c r="I38" s="95" t="n"/>
      <c r="J38" s="90" t="n"/>
      <c r="K38" s="145">
        <f>IF(AND(H38&gt;0,D38+F38&gt;0),ROUND((E38+G38)*H38/(D38+F38),2),0)</f>
        <v/>
      </c>
      <c r="L38" s="145">
        <f>D38+F38-H38</f>
        <v/>
      </c>
      <c r="M38" s="145">
        <f>E38+G38-K38+R38</f>
        <v/>
      </c>
      <c r="N38" s="145">
        <f>IF(H38&gt;0,J38-K38,0)</f>
        <v/>
      </c>
      <c r="O38" s="263">
        <f>IF(H38&gt;0,IF(AND(C38&lt;&gt;"",I38&lt;&gt;""),IF(I38&gt;EDATE(C38,12),"Y","N"),""),"")</f>
        <v/>
      </c>
      <c r="P38" s="145">
        <f>IF(AND(O38="Y",N38&gt;0),N38,0)</f>
        <v/>
      </c>
      <c r="Q38" s="145">
        <f>N38-P38</f>
        <v/>
      </c>
      <c r="R38" s="111" t="n"/>
      <c r="S38" s="45" t="n"/>
    </row>
    <row r="39">
      <c r="A39" s="45" t="n"/>
      <c r="B39" s="45" t="n"/>
      <c r="C39" s="95" t="n"/>
      <c r="D39" s="90" t="n"/>
      <c r="E39" s="90" t="n"/>
      <c r="F39" s="90" t="n"/>
      <c r="G39" s="90" t="n"/>
      <c r="H39" s="90" t="n"/>
      <c r="I39" s="95" t="n"/>
      <c r="J39" s="90" t="n"/>
      <c r="K39" s="145">
        <f>IF(AND(H39&gt;0,D39+F39&gt;0),ROUND((E39+G39)*H39/(D39+F39),2),0)</f>
        <v/>
      </c>
      <c r="L39" s="145">
        <f>D39+F39-H39</f>
        <v/>
      </c>
      <c r="M39" s="145">
        <f>E39+G39-K39+R39</f>
        <v/>
      </c>
      <c r="N39" s="145">
        <f>IF(H39&gt;0,J39-K39,0)</f>
        <v/>
      </c>
      <c r="O39" s="263">
        <f>IF(H39&gt;0,IF(AND(C39&lt;&gt;"",I39&lt;&gt;""),IF(I39&gt;EDATE(C39,12),"Y","N"),""),"")</f>
        <v/>
      </c>
      <c r="P39" s="145">
        <f>IF(AND(O39="Y",N39&gt;0),N39,0)</f>
        <v/>
      </c>
      <c r="Q39" s="145">
        <f>N39-P39</f>
        <v/>
      </c>
      <c r="R39" s="111" t="n"/>
      <c r="S39" s="45" t="n"/>
    </row>
    <row r="40">
      <c r="A40" s="45" t="n"/>
      <c r="B40" s="45" t="n"/>
      <c r="C40" s="95" t="n"/>
      <c r="D40" s="90" t="n"/>
      <c r="E40" s="90" t="n"/>
      <c r="F40" s="90" t="n"/>
      <c r="G40" s="90" t="n"/>
      <c r="H40" s="90" t="n"/>
      <c r="I40" s="95" t="n"/>
      <c r="J40" s="90" t="n"/>
      <c r="K40" s="145">
        <f>IF(AND(H40&gt;0,D40+F40&gt;0),ROUND((E40+G40)*H40/(D40+F40),2),0)</f>
        <v/>
      </c>
      <c r="L40" s="145">
        <f>D40+F40-H40</f>
        <v/>
      </c>
      <c r="M40" s="145">
        <f>E40+G40-K40+R40</f>
        <v/>
      </c>
      <c r="N40" s="145">
        <f>IF(H40&gt;0,J40-K40,0)</f>
        <v/>
      </c>
      <c r="O40" s="263">
        <f>IF(H40&gt;0,IF(AND(C40&lt;&gt;"",I40&lt;&gt;""),IF(I40&gt;EDATE(C40,12),"Y","N"),""),"")</f>
        <v/>
      </c>
      <c r="P40" s="145">
        <f>IF(AND(O40="Y",N40&gt;0),N40,0)</f>
        <v/>
      </c>
      <c r="Q40" s="145">
        <f>N40-P40</f>
        <v/>
      </c>
      <c r="R40" s="111" t="n"/>
      <c r="S40" s="45" t="n"/>
    </row>
    <row r="41">
      <c r="A41" s="45" t="n"/>
      <c r="B41" s="45" t="n"/>
      <c r="C41" s="95" t="n"/>
      <c r="D41" s="90" t="n"/>
      <c r="E41" s="90" t="n"/>
      <c r="F41" s="90" t="n"/>
      <c r="G41" s="90" t="n"/>
      <c r="H41" s="90" t="n"/>
      <c r="I41" s="95" t="n"/>
      <c r="J41" s="90" t="n"/>
      <c r="K41" s="145">
        <f>IF(AND(H41&gt;0,D41+F41&gt;0),ROUND((E41+G41)*H41/(D41+F41),2),0)</f>
        <v/>
      </c>
      <c r="L41" s="145">
        <f>D41+F41-H41</f>
        <v/>
      </c>
      <c r="M41" s="145">
        <f>E41+G41-K41+R41</f>
        <v/>
      </c>
      <c r="N41" s="145">
        <f>IF(H41&gt;0,J41-K41,0)</f>
        <v/>
      </c>
      <c r="O41" s="263">
        <f>IF(H41&gt;0,IF(AND(C41&lt;&gt;"",I41&lt;&gt;""),IF(I41&gt;EDATE(C41,12),"Y","N"),""),"")</f>
        <v/>
      </c>
      <c r="P41" s="145">
        <f>IF(AND(O41="Y",N41&gt;0),N41,0)</f>
        <v/>
      </c>
      <c r="Q41" s="145">
        <f>N41-P41</f>
        <v/>
      </c>
      <c r="R41" s="111" t="n"/>
      <c r="S41" s="45" t="n"/>
    </row>
    <row r="42">
      <c r="A42" s="45" t="n"/>
      <c r="B42" s="45" t="n"/>
      <c r="C42" s="95" t="n"/>
      <c r="D42" s="90" t="n"/>
      <c r="E42" s="90" t="n"/>
      <c r="F42" s="90" t="n"/>
      <c r="G42" s="90" t="n"/>
      <c r="H42" s="90" t="n"/>
      <c r="I42" s="95" t="n"/>
      <c r="J42" s="90" t="n"/>
      <c r="K42" s="145">
        <f>IF(AND(H42&gt;0,D42+F42&gt;0),ROUND((E42+G42)*H42/(D42+F42),2),0)</f>
        <v/>
      </c>
      <c r="L42" s="145">
        <f>D42+F42-H42</f>
        <v/>
      </c>
      <c r="M42" s="145">
        <f>E42+G42-K42+R42</f>
        <v/>
      </c>
      <c r="N42" s="145">
        <f>IF(H42&gt;0,J42-K42,0)</f>
        <v/>
      </c>
      <c r="O42" s="263">
        <f>IF(H42&gt;0,IF(AND(C42&lt;&gt;"",I42&lt;&gt;""),IF(I42&gt;EDATE(C42,12),"Y","N"),""),"")</f>
        <v/>
      </c>
      <c r="P42" s="145">
        <f>IF(AND(O42="Y",N42&gt;0),N42,0)</f>
        <v/>
      </c>
      <c r="Q42" s="145">
        <f>N42-P42</f>
        <v/>
      </c>
      <c r="R42" s="111" t="n"/>
      <c r="S42" s="45" t="n"/>
    </row>
    <row r="43">
      <c r="A43" s="45" t="n"/>
      <c r="B43" s="45" t="n"/>
      <c r="C43" s="95" t="n"/>
      <c r="D43" s="90" t="n"/>
      <c r="E43" s="90" t="n"/>
      <c r="F43" s="90" t="n"/>
      <c r="G43" s="90" t="n"/>
      <c r="H43" s="90" t="n"/>
      <c r="I43" s="95" t="n"/>
      <c r="J43" s="90" t="n"/>
      <c r="K43" s="145">
        <f>IF(AND(H43&gt;0,D43+F43&gt;0),ROUND((E43+G43)*H43/(D43+F43),2),0)</f>
        <v/>
      </c>
      <c r="L43" s="145">
        <f>D43+F43-H43</f>
        <v/>
      </c>
      <c r="M43" s="145">
        <f>E43+G43-K43+R43</f>
        <v/>
      </c>
      <c r="N43" s="145">
        <f>IF(H43&gt;0,J43-K43,0)</f>
        <v/>
      </c>
      <c r="O43" s="263">
        <f>IF(H43&gt;0,IF(AND(C43&lt;&gt;"",I43&lt;&gt;""),IF(I43&gt;EDATE(C43,12),"Y","N"),""),"")</f>
        <v/>
      </c>
      <c r="P43" s="145">
        <f>IF(AND(O43="Y",N43&gt;0),N43,0)</f>
        <v/>
      </c>
      <c r="Q43" s="145">
        <f>N43-P43</f>
        <v/>
      </c>
      <c r="R43" s="111" t="n"/>
      <c r="S43" s="45" t="n"/>
    </row>
    <row r="44">
      <c r="A44" s="45" t="n"/>
      <c r="B44" s="45" t="n"/>
      <c r="C44" s="95" t="n"/>
      <c r="D44" s="90" t="n"/>
      <c r="E44" s="90" t="n"/>
      <c r="F44" s="90" t="n"/>
      <c r="G44" s="90" t="n"/>
      <c r="H44" s="90" t="n"/>
      <c r="I44" s="95" t="n"/>
      <c r="J44" s="90" t="n"/>
      <c r="K44" s="145">
        <f>IF(AND(H44&gt;0,D44+F44&gt;0),ROUND((E44+G44)*H44/(D44+F44),2),0)</f>
        <v/>
      </c>
      <c r="L44" s="145">
        <f>D44+F44-H44</f>
        <v/>
      </c>
      <c r="M44" s="145">
        <f>E44+G44-K44+R44</f>
        <v/>
      </c>
      <c r="N44" s="145">
        <f>IF(H44&gt;0,J44-K44,0)</f>
        <v/>
      </c>
      <c r="O44" s="263">
        <f>IF(H44&gt;0,IF(AND(C44&lt;&gt;"",I44&lt;&gt;""),IF(I44&gt;EDATE(C44,12),"Y","N"),""),"")</f>
        <v/>
      </c>
      <c r="P44" s="145">
        <f>IF(AND(O44="Y",N44&gt;0),N44,0)</f>
        <v/>
      </c>
      <c r="Q44" s="145">
        <f>N44-P44</f>
        <v/>
      </c>
      <c r="R44" s="111" t="n"/>
      <c r="S44" s="45" t="n"/>
    </row>
    <row r="45">
      <c r="A45" s="131" t="inlineStr">
        <is>
          <t>GRAND TOTAL</t>
        </is>
      </c>
      <c r="B45" s="249" t="n"/>
      <c r="C45" s="249" t="n"/>
      <c r="D45" s="249" t="n"/>
      <c r="E45" s="154">
        <f>SUM(E5:E44)</f>
        <v/>
      </c>
      <c r="F45" s="250" t="n"/>
      <c r="G45" s="154">
        <f>SUM(G5:G44)</f>
        <v/>
      </c>
      <c r="H45" s="250" t="n"/>
      <c r="I45" s="250" t="n"/>
      <c r="J45" s="154">
        <f>SUM(J5:J44)</f>
        <v/>
      </c>
      <c r="K45" s="154">
        <f>SUM(K5:K44)</f>
        <v/>
      </c>
      <c r="L45" s="250" t="n"/>
      <c r="M45" s="154">
        <f>SUM(M5:M44)</f>
        <v/>
      </c>
      <c r="N45" s="154">
        <f>SUM(N5:N44)</f>
        <v/>
      </c>
      <c r="O45" s="250" t="n"/>
      <c r="P45" s="154">
        <f>SUM(P5:P44)</f>
        <v/>
      </c>
      <c r="Q45" s="154">
        <f>SUM(Q5:Q44)</f>
        <v/>
      </c>
      <c r="R45" s="154">
        <f>SUM(R5:R44)</f>
        <v/>
      </c>
      <c r="S45" s="249" t="n"/>
    </row>
    <row r="46">
      <c r="A46" s="244" t="n"/>
      <c r="B46" s="244" t="n"/>
      <c r="C46" s="244" t="n"/>
      <c r="D46" s="244" t="n"/>
      <c r="E46" s="244" t="n"/>
      <c r="F46" s="244" t="n"/>
      <c r="G46" s="244" t="n"/>
      <c r="H46" s="244" t="n"/>
      <c r="I46" s="244" t="n"/>
      <c r="J46" s="244" t="n"/>
      <c r="K46" s="244" t="n"/>
      <c r="L46" s="244" t="n"/>
      <c r="M46" s="244" t="n"/>
      <c r="N46" s="244" t="n"/>
      <c r="O46" s="244" t="n"/>
      <c r="P46" s="244" t="n"/>
      <c r="Q46" s="244" t="n"/>
      <c r="R46" s="244" t="n"/>
      <c r="S46" s="244" t="n"/>
    </row>
    <row r="47" ht="40.75" customHeight="1">
      <c r="A47" s="126" t="inlineStr">
        <is>
          <t>ONE ROW PER PARCEL. Cost of sold is the sold share of THAT lot's cost, so a partial sale keeps the rest of the lot at its own cost. Allocate a sale OLDEST LOT FIRST (FIFO) unless the contract notes support a specific parcel selection — say which, in Ref. Held &gt;12m computes from the two dates. Cost open is the ADJUSTED cost rolled forward from PY; the year's tax-deferred / capital-return / AMIT net adjustments go in the CY cost base adj column (±, retained lots only) so Cost close ties to the 30/6 registry or platform report below.</t>
        </is>
      </c>
    </row>
    <row r="48">
      <c r="A48" s="244" t="n"/>
      <c r="B48" s="244" t="n"/>
      <c r="C48" s="244" t="n"/>
      <c r="D48" s="244" t="n"/>
      <c r="E48" s="244" t="n"/>
      <c r="F48" s="244" t="n"/>
      <c r="G48" s="244" t="n"/>
      <c r="H48" s="244" t="n"/>
      <c r="I48" s="244" t="n"/>
      <c r="J48" s="244" t="n"/>
      <c r="K48" s="244" t="n"/>
      <c r="L48" s="244" t="n"/>
      <c r="M48" s="244" t="n"/>
      <c r="N48" s="244" t="n"/>
      <c r="O48" s="244" t="n"/>
      <c r="P48" s="244" t="n"/>
      <c r="Q48" s="244" t="n"/>
      <c r="R48" s="244" t="n"/>
      <c r="S48" s="244" t="n"/>
    </row>
    <row r="49" ht="15" customHeight="1">
      <c r="A49" s="165" t="inlineStr">
        <is>
          <t>CLOSING HOLDINGS  ·  schedule vs registry / platform report — one row per investment</t>
        </is>
      </c>
    </row>
    <row r="50" ht="40.75" customHeight="1">
      <c r="A50" s="146" t="inlineStr">
        <is>
          <t>Investment (exactly as named above)</t>
        </is>
      </c>
      <c r="B50" s="146" t="inlineStr">
        <is>
          <t>Units close (schedule)</t>
        </is>
      </c>
      <c r="C50" s="146" t="inlineStr">
        <is>
          <t>Cost close (schedule)</t>
        </is>
      </c>
      <c r="D50" s="146" t="inlineStr">
        <is>
          <t>Units per registry</t>
        </is>
      </c>
      <c r="E50" s="146" t="inlineStr">
        <is>
          <t>Cost per registry</t>
        </is>
      </c>
      <c r="F50" s="146" t="inlineStr">
        <is>
          <t>Units out by</t>
        </is>
      </c>
      <c r="G50" s="146" t="inlineStr">
        <is>
          <t>Cost out by</t>
        </is>
      </c>
      <c r="H50" s="146" t="inlineStr">
        <is>
          <t>Ref (source doc)</t>
        </is>
      </c>
      <c r="I50" s="244" t="n"/>
      <c r="J50" s="244" t="n"/>
      <c r="K50" s="244" t="n"/>
      <c r="L50" s="244" t="n"/>
      <c r="M50" s="244" t="n"/>
      <c r="N50" s="244" t="n"/>
      <c r="O50" s="244" t="n"/>
      <c r="P50" s="244" t="n"/>
      <c r="Q50" s="244" t="n"/>
      <c r="R50" s="244" t="n"/>
      <c r="S50" s="244" t="n"/>
    </row>
    <row r="51">
      <c r="A51" s="102" t="n"/>
      <c r="B51" s="167">
        <f>IF($A51="","",SUMIF($A$5:$A$44,$A51,L$5:L$44))</f>
        <v/>
      </c>
      <c r="C51" s="167">
        <f>IF($A51="","",SUMIF($A$5:$A$44,$A51,M$5:M$44))</f>
        <v/>
      </c>
      <c r="D51" s="103" t="n"/>
      <c r="E51" s="103" t="n"/>
      <c r="F51" s="167">
        <f>IF(OR($A51="",$D51=""),"",$B51-$D51)</f>
        <v/>
      </c>
      <c r="G51" s="167">
        <f>IF(OR($A51="",$E51=""),"",$C51-$E51)</f>
        <v/>
      </c>
      <c r="H51" s="102" t="n"/>
      <c r="I51" s="244" t="n"/>
      <c r="J51" s="244" t="n"/>
      <c r="K51" s="244" t="n"/>
      <c r="L51" s="244" t="n"/>
      <c r="M51" s="244" t="n"/>
      <c r="N51" s="244" t="n"/>
      <c r="O51" s="244" t="n"/>
      <c r="P51" s="244" t="n"/>
      <c r="Q51" s="244" t="n"/>
      <c r="R51" s="244" t="n"/>
      <c r="S51" s="244" t="n"/>
    </row>
    <row r="52">
      <c r="A52" s="102" t="n"/>
      <c r="B52" s="167">
        <f>IF($A52="","",SUMIF($A$5:$A$44,$A52,L$5:L$44))</f>
        <v/>
      </c>
      <c r="C52" s="167">
        <f>IF($A52="","",SUMIF($A$5:$A$44,$A52,M$5:M$44))</f>
        <v/>
      </c>
      <c r="D52" s="103" t="n"/>
      <c r="E52" s="103" t="n"/>
      <c r="F52" s="167">
        <f>IF(OR($A52="",$D52=""),"",$B52-$D52)</f>
        <v/>
      </c>
      <c r="G52" s="167">
        <f>IF(OR($A52="",$E52=""),"",$C52-$E52)</f>
        <v/>
      </c>
      <c r="H52" s="102" t="n"/>
      <c r="I52" s="244" t="n"/>
      <c r="J52" s="244" t="n"/>
      <c r="K52" s="244" t="n"/>
      <c r="L52" s="244" t="n"/>
      <c r="M52" s="244" t="n"/>
      <c r="N52" s="244" t="n"/>
      <c r="O52" s="244" t="n"/>
      <c r="P52" s="244" t="n"/>
      <c r="Q52" s="244" t="n"/>
      <c r="R52" s="244" t="n"/>
      <c r="S52" s="244" t="n"/>
    </row>
    <row r="53">
      <c r="A53" s="102" t="n"/>
      <c r="B53" s="167">
        <f>IF($A53="","",SUMIF($A$5:$A$44,$A53,L$5:L$44))</f>
        <v/>
      </c>
      <c r="C53" s="167">
        <f>IF($A53="","",SUMIF($A$5:$A$44,$A53,M$5:M$44))</f>
        <v/>
      </c>
      <c r="D53" s="103" t="n"/>
      <c r="E53" s="103" t="n"/>
      <c r="F53" s="167">
        <f>IF(OR($A53="",$D53=""),"",$B53-$D53)</f>
        <v/>
      </c>
      <c r="G53" s="167">
        <f>IF(OR($A53="",$E53=""),"",$C53-$E53)</f>
        <v/>
      </c>
      <c r="H53" s="102" t="n"/>
      <c r="I53" s="244" t="n"/>
      <c r="J53" s="244" t="n"/>
      <c r="K53" s="244" t="n"/>
      <c r="L53" s="244" t="n"/>
      <c r="M53" s="244" t="n"/>
      <c r="N53" s="244" t="n"/>
      <c r="O53" s="244" t="n"/>
      <c r="P53" s="244" t="n"/>
      <c r="Q53" s="244" t="n"/>
      <c r="R53" s="244" t="n"/>
      <c r="S53" s="244" t="n"/>
    </row>
    <row r="54">
      <c r="A54" s="102" t="n"/>
      <c r="B54" s="167">
        <f>IF($A54="","",SUMIF($A$5:$A$44,$A54,L$5:L$44))</f>
        <v/>
      </c>
      <c r="C54" s="167">
        <f>IF($A54="","",SUMIF($A$5:$A$44,$A54,M$5:M$44))</f>
        <v/>
      </c>
      <c r="D54" s="103" t="n"/>
      <c r="E54" s="103" t="n"/>
      <c r="F54" s="167">
        <f>IF(OR($A54="",$D54=""),"",$B54-$D54)</f>
        <v/>
      </c>
      <c r="G54" s="167">
        <f>IF(OR($A54="",$E54=""),"",$C54-$E54)</f>
        <v/>
      </c>
      <c r="H54" s="102" t="n"/>
      <c r="I54" s="244" t="n"/>
      <c r="J54" s="244" t="n"/>
      <c r="K54" s="244" t="n"/>
      <c r="L54" s="244" t="n"/>
      <c r="M54" s="244" t="n"/>
      <c r="N54" s="244" t="n"/>
      <c r="O54" s="244" t="n"/>
      <c r="P54" s="244" t="n"/>
      <c r="Q54" s="244" t="n"/>
      <c r="R54" s="244" t="n"/>
      <c r="S54" s="244" t="n"/>
    </row>
    <row r="55">
      <c r="A55" s="102" t="n"/>
      <c r="B55" s="167">
        <f>IF($A55="","",SUMIF($A$5:$A$44,$A55,L$5:L$44))</f>
        <v/>
      </c>
      <c r="C55" s="167">
        <f>IF($A55="","",SUMIF($A$5:$A$44,$A55,M$5:M$44))</f>
        <v/>
      </c>
      <c r="D55" s="103" t="n"/>
      <c r="E55" s="103" t="n"/>
      <c r="F55" s="167">
        <f>IF(OR($A55="",$D55=""),"",$B55-$D55)</f>
        <v/>
      </c>
      <c r="G55" s="167">
        <f>IF(OR($A55="",$E55=""),"",$C55-$E55)</f>
        <v/>
      </c>
      <c r="H55" s="102" t="n"/>
      <c r="I55" s="244" t="n"/>
      <c r="J55" s="244" t="n"/>
      <c r="K55" s="244" t="n"/>
      <c r="L55" s="244" t="n"/>
      <c r="M55" s="244" t="n"/>
      <c r="N55" s="244" t="n"/>
      <c r="O55" s="244" t="n"/>
      <c r="P55" s="244" t="n"/>
      <c r="Q55" s="244" t="n"/>
      <c r="R55" s="244" t="n"/>
      <c r="S55" s="244" t="n"/>
    </row>
    <row r="56">
      <c r="A56" s="102" t="n"/>
      <c r="B56" s="167">
        <f>IF($A56="","",SUMIF($A$5:$A$44,$A56,L$5:L$44))</f>
        <v/>
      </c>
      <c r="C56" s="167">
        <f>IF($A56="","",SUMIF($A$5:$A$44,$A56,M$5:M$44))</f>
        <v/>
      </c>
      <c r="D56" s="103" t="n"/>
      <c r="E56" s="103" t="n"/>
      <c r="F56" s="167">
        <f>IF(OR($A56="",$D56=""),"",$B56-$D56)</f>
        <v/>
      </c>
      <c r="G56" s="167">
        <f>IF(OR($A56="",$E56=""),"",$C56-$E56)</f>
        <v/>
      </c>
      <c r="H56" s="102" t="n"/>
      <c r="I56" s="244" t="n"/>
      <c r="J56" s="244" t="n"/>
      <c r="K56" s="244" t="n"/>
      <c r="L56" s="244" t="n"/>
      <c r="M56" s="244" t="n"/>
      <c r="N56" s="244" t="n"/>
      <c r="O56" s="244" t="n"/>
      <c r="P56" s="244" t="n"/>
      <c r="Q56" s="244" t="n"/>
      <c r="R56" s="244" t="n"/>
      <c r="S56" s="244" t="n"/>
    </row>
    <row r="57">
      <c r="A57" s="102" t="n"/>
      <c r="B57" s="167">
        <f>IF($A57="","",SUMIF($A$5:$A$44,$A57,L$5:L$44))</f>
        <v/>
      </c>
      <c r="C57" s="167">
        <f>IF($A57="","",SUMIF($A$5:$A$44,$A57,M$5:M$44))</f>
        <v/>
      </c>
      <c r="D57" s="103" t="n"/>
      <c r="E57" s="103" t="n"/>
      <c r="F57" s="167">
        <f>IF(OR($A57="",$D57=""),"",$B57-$D57)</f>
        <v/>
      </c>
      <c r="G57" s="167">
        <f>IF(OR($A57="",$E57=""),"",$C57-$E57)</f>
        <v/>
      </c>
      <c r="H57" s="102" t="n"/>
      <c r="I57" s="244" t="n"/>
      <c r="J57" s="244" t="n"/>
      <c r="K57" s="244" t="n"/>
      <c r="L57" s="244" t="n"/>
      <c r="M57" s="244" t="n"/>
      <c r="N57" s="244" t="n"/>
      <c r="O57" s="244" t="n"/>
      <c r="P57" s="244" t="n"/>
      <c r="Q57" s="244" t="n"/>
      <c r="R57" s="244" t="n"/>
      <c r="S57" s="244" t="n"/>
    </row>
    <row r="58">
      <c r="A58" s="102" t="n"/>
      <c r="B58" s="167">
        <f>IF($A58="","",SUMIF($A$5:$A$44,$A58,L$5:L$44))</f>
        <v/>
      </c>
      <c r="C58" s="167">
        <f>IF($A58="","",SUMIF($A$5:$A$44,$A58,M$5:M$44))</f>
        <v/>
      </c>
      <c r="D58" s="103" t="n"/>
      <c r="E58" s="103" t="n"/>
      <c r="F58" s="167">
        <f>IF(OR($A58="",$D58=""),"",$B58-$D58)</f>
        <v/>
      </c>
      <c r="G58" s="167">
        <f>IF(OR($A58="",$E58=""),"",$C58-$E58)</f>
        <v/>
      </c>
      <c r="H58" s="102" t="n"/>
      <c r="I58" s="244" t="n"/>
      <c r="J58" s="244" t="n"/>
      <c r="K58" s="244" t="n"/>
      <c r="L58" s="244" t="n"/>
      <c r="M58" s="244" t="n"/>
      <c r="N58" s="244" t="n"/>
      <c r="O58" s="244" t="n"/>
      <c r="P58" s="244" t="n"/>
      <c r="Q58" s="244" t="n"/>
      <c r="R58" s="244" t="n"/>
      <c r="S58" s="244" t="n"/>
    </row>
    <row r="59">
      <c r="A59" s="102" t="n"/>
      <c r="B59" s="167">
        <f>IF($A59="","",SUMIF($A$5:$A$44,$A59,L$5:L$44))</f>
        <v/>
      </c>
      <c r="C59" s="167">
        <f>IF($A59="","",SUMIF($A$5:$A$44,$A59,M$5:M$44))</f>
        <v/>
      </c>
      <c r="D59" s="103" t="n"/>
      <c r="E59" s="103" t="n"/>
      <c r="F59" s="167">
        <f>IF(OR($A59="",$D59=""),"",$B59-$D59)</f>
        <v/>
      </c>
      <c r="G59" s="167">
        <f>IF(OR($A59="",$E59=""),"",$C59-$E59)</f>
        <v/>
      </c>
      <c r="H59" s="102" t="n"/>
      <c r="I59" s="244" t="n"/>
      <c r="J59" s="244" t="n"/>
      <c r="K59" s="244" t="n"/>
      <c r="L59" s="244" t="n"/>
      <c r="M59" s="244" t="n"/>
      <c r="N59" s="244" t="n"/>
      <c r="O59" s="244" t="n"/>
      <c r="P59" s="244" t="n"/>
      <c r="Q59" s="244" t="n"/>
      <c r="R59" s="244" t="n"/>
      <c r="S59" s="244" t="n"/>
    </row>
    <row r="60">
      <c r="A60" s="102" t="n"/>
      <c r="B60" s="167">
        <f>IF($A60="","",SUMIF($A$5:$A$44,$A60,L$5:L$44))</f>
        <v/>
      </c>
      <c r="C60" s="167">
        <f>IF($A60="","",SUMIF($A$5:$A$44,$A60,M$5:M$44))</f>
        <v/>
      </c>
      <c r="D60" s="103" t="n"/>
      <c r="E60" s="103" t="n"/>
      <c r="F60" s="167">
        <f>IF(OR($A60="",$D60=""),"",$B60-$D60)</f>
        <v/>
      </c>
      <c r="G60" s="167">
        <f>IF(OR($A60="",$E60=""),"",$C60-$E60)</f>
        <v/>
      </c>
      <c r="H60" s="102" t="n"/>
      <c r="I60" s="244" t="n"/>
      <c r="J60" s="244" t="n"/>
      <c r="K60" s="244" t="n"/>
      <c r="L60" s="244" t="n"/>
      <c r="M60" s="244" t="n"/>
      <c r="N60" s="244" t="n"/>
      <c r="O60" s="244" t="n"/>
      <c r="P60" s="244" t="n"/>
      <c r="Q60" s="244" t="n"/>
      <c r="R60" s="244" t="n"/>
      <c r="S60" s="244" t="n"/>
    </row>
    <row r="61">
      <c r="A61" s="102" t="n"/>
      <c r="B61" s="167">
        <f>IF($A61="","",SUMIF($A$5:$A$44,$A61,L$5:L$44))</f>
        <v/>
      </c>
      <c r="C61" s="167">
        <f>IF($A61="","",SUMIF($A$5:$A$44,$A61,M$5:M$44))</f>
        <v/>
      </c>
      <c r="D61" s="103" t="n"/>
      <c r="E61" s="103" t="n"/>
      <c r="F61" s="167">
        <f>IF(OR($A61="",$D61=""),"",$B61-$D61)</f>
        <v/>
      </c>
      <c r="G61" s="167">
        <f>IF(OR($A61="",$E61=""),"",$C61-$E61)</f>
        <v/>
      </c>
      <c r="H61" s="102" t="n"/>
      <c r="I61" s="244" t="n"/>
      <c r="J61" s="244" t="n"/>
      <c r="K61" s="244" t="n"/>
      <c r="L61" s="244" t="n"/>
      <c r="M61" s="244" t="n"/>
      <c r="N61" s="244" t="n"/>
      <c r="O61" s="244" t="n"/>
      <c r="P61" s="244" t="n"/>
      <c r="Q61" s="244" t="n"/>
      <c r="R61" s="244" t="n"/>
      <c r="S61" s="244" t="n"/>
    </row>
    <row r="62">
      <c r="A62" s="102" t="n"/>
      <c r="B62" s="167">
        <f>IF($A62="","",SUMIF($A$5:$A$44,$A62,L$5:L$44))</f>
        <v/>
      </c>
      <c r="C62" s="167">
        <f>IF($A62="","",SUMIF($A$5:$A$44,$A62,M$5:M$44))</f>
        <v/>
      </c>
      <c r="D62" s="103" t="n"/>
      <c r="E62" s="103" t="n"/>
      <c r="F62" s="167">
        <f>IF(OR($A62="",$D62=""),"",$B62-$D62)</f>
        <v/>
      </c>
      <c r="G62" s="167">
        <f>IF(OR($A62="",$E62=""),"",$C62-$E62)</f>
        <v/>
      </c>
      <c r="H62" s="102" t="n"/>
      <c r="I62" s="244" t="n"/>
      <c r="J62" s="244" t="n"/>
      <c r="K62" s="244" t="n"/>
      <c r="L62" s="244" t="n"/>
      <c r="M62" s="244" t="n"/>
      <c r="N62" s="244" t="n"/>
      <c r="O62" s="244" t="n"/>
      <c r="P62" s="244" t="n"/>
      <c r="Q62" s="244" t="n"/>
      <c r="R62" s="244" t="n"/>
      <c r="S62" s="244" t="n"/>
    </row>
    <row r="63">
      <c r="A63" s="102" t="n"/>
      <c r="B63" s="167">
        <f>IF($A63="","",SUMIF($A$5:$A$44,$A63,L$5:L$44))</f>
        <v/>
      </c>
      <c r="C63" s="167">
        <f>IF($A63="","",SUMIF($A$5:$A$44,$A63,M$5:M$44))</f>
        <v/>
      </c>
      <c r="D63" s="103" t="n"/>
      <c r="E63" s="103" t="n"/>
      <c r="F63" s="167">
        <f>IF(OR($A63="",$D63=""),"",$B63-$D63)</f>
        <v/>
      </c>
      <c r="G63" s="167">
        <f>IF(OR($A63="",$E63=""),"",$C63-$E63)</f>
        <v/>
      </c>
      <c r="H63" s="102" t="n"/>
      <c r="I63" s="244" t="n"/>
      <c r="J63" s="244" t="n"/>
      <c r="K63" s="244" t="n"/>
      <c r="L63" s="244" t="n"/>
      <c r="M63" s="244" t="n"/>
      <c r="N63" s="244" t="n"/>
      <c r="O63" s="244" t="n"/>
      <c r="P63" s="244" t="n"/>
      <c r="Q63" s="244" t="n"/>
      <c r="R63" s="244" t="n"/>
      <c r="S63" s="244" t="n"/>
    </row>
    <row r="64">
      <c r="A64" s="102" t="n"/>
      <c r="B64" s="167">
        <f>IF($A64="","",SUMIF($A$5:$A$44,$A64,L$5:L$44))</f>
        <v/>
      </c>
      <c r="C64" s="167">
        <f>IF($A64="","",SUMIF($A$5:$A$44,$A64,M$5:M$44))</f>
        <v/>
      </c>
      <c r="D64" s="103" t="n"/>
      <c r="E64" s="103" t="n"/>
      <c r="F64" s="167">
        <f>IF(OR($A64="",$D64=""),"",$B64-$D64)</f>
        <v/>
      </c>
      <c r="G64" s="167">
        <f>IF(OR($A64="",$E64=""),"",$C64-$E64)</f>
        <v/>
      </c>
      <c r="H64" s="102" t="n"/>
      <c r="I64" s="244" t="n"/>
      <c r="J64" s="244" t="n"/>
      <c r="K64" s="244" t="n"/>
      <c r="L64" s="244" t="n"/>
      <c r="M64" s="244" t="n"/>
      <c r="N64" s="244" t="n"/>
      <c r="O64" s="244" t="n"/>
      <c r="P64" s="244" t="n"/>
      <c r="Q64" s="244" t="n"/>
      <c r="R64" s="244" t="n"/>
      <c r="S64" s="244" t="n"/>
    </row>
    <row r="65">
      <c r="A65" s="102" t="n"/>
      <c r="B65" s="167">
        <f>IF($A65="","",SUMIF($A$5:$A$44,$A65,L$5:L$44))</f>
        <v/>
      </c>
      <c r="C65" s="167">
        <f>IF($A65="","",SUMIF($A$5:$A$44,$A65,M$5:M$44))</f>
        <v/>
      </c>
      <c r="D65" s="103" t="n"/>
      <c r="E65" s="103" t="n"/>
      <c r="F65" s="167">
        <f>IF(OR($A65="",$D65=""),"",$B65-$D65)</f>
        <v/>
      </c>
      <c r="G65" s="167">
        <f>IF(OR($A65="",$E65=""),"",$C65-$E65)</f>
        <v/>
      </c>
      <c r="H65" s="102" t="n"/>
      <c r="I65" s="244" t="n"/>
      <c r="J65" s="244" t="n"/>
      <c r="K65" s="244" t="n"/>
      <c r="L65" s="244" t="n"/>
      <c r="M65" s="244" t="n"/>
      <c r="N65" s="244" t="n"/>
      <c r="O65" s="244" t="n"/>
      <c r="P65" s="244" t="n"/>
      <c r="Q65" s="244" t="n"/>
      <c r="R65" s="244" t="n"/>
      <c r="S65" s="244" t="n"/>
    </row>
    <row r="66">
      <c r="A66" s="102" t="n"/>
      <c r="B66" s="167">
        <f>IF($A66="","",SUMIF($A$5:$A$44,$A66,L$5:L$44))</f>
        <v/>
      </c>
      <c r="C66" s="167">
        <f>IF($A66="","",SUMIF($A$5:$A$44,$A66,M$5:M$44))</f>
        <v/>
      </c>
      <c r="D66" s="103" t="n"/>
      <c r="E66" s="103" t="n"/>
      <c r="F66" s="167">
        <f>IF(OR($A66="",$D66=""),"",$B66-$D66)</f>
        <v/>
      </c>
      <c r="G66" s="167">
        <f>IF(OR($A66="",$E66=""),"",$C66-$E66)</f>
        <v/>
      </c>
      <c r="H66" s="102" t="n"/>
      <c r="I66" s="244" t="n"/>
      <c r="J66" s="244" t="n"/>
      <c r="K66" s="244" t="n"/>
      <c r="L66" s="244" t="n"/>
      <c r="M66" s="244" t="n"/>
      <c r="N66" s="244" t="n"/>
      <c r="O66" s="244" t="n"/>
      <c r="P66" s="244" t="n"/>
      <c r="Q66" s="244" t="n"/>
      <c r="R66" s="244" t="n"/>
      <c r="S66" s="244" t="n"/>
    </row>
    <row r="67">
      <c r="A67" s="102" t="n"/>
      <c r="B67" s="167">
        <f>IF($A67="","",SUMIF($A$5:$A$44,$A67,L$5:L$44))</f>
        <v/>
      </c>
      <c r="C67" s="167">
        <f>IF($A67="","",SUMIF($A$5:$A$44,$A67,M$5:M$44))</f>
        <v/>
      </c>
      <c r="D67" s="103" t="n"/>
      <c r="E67" s="103" t="n"/>
      <c r="F67" s="167">
        <f>IF(OR($A67="",$D67=""),"",$B67-$D67)</f>
        <v/>
      </c>
      <c r="G67" s="167">
        <f>IF(OR($A67="",$E67=""),"",$C67-$E67)</f>
        <v/>
      </c>
      <c r="H67" s="102" t="n"/>
      <c r="I67" s="244" t="n"/>
      <c r="J67" s="244" t="n"/>
      <c r="K67" s="244" t="n"/>
      <c r="L67" s="244" t="n"/>
      <c r="M67" s="244" t="n"/>
      <c r="N67" s="244" t="n"/>
      <c r="O67" s="244" t="n"/>
      <c r="P67" s="244" t="n"/>
      <c r="Q67" s="244" t="n"/>
      <c r="R67" s="244" t="n"/>
      <c r="S67" s="244" t="n"/>
    </row>
    <row r="68">
      <c r="A68" s="102" t="n"/>
      <c r="B68" s="167">
        <f>IF($A68="","",SUMIF($A$5:$A$44,$A68,L$5:L$44))</f>
        <v/>
      </c>
      <c r="C68" s="167">
        <f>IF($A68="","",SUMIF($A$5:$A$44,$A68,M$5:M$44))</f>
        <v/>
      </c>
      <c r="D68" s="103" t="n"/>
      <c r="E68" s="103" t="n"/>
      <c r="F68" s="167">
        <f>IF(OR($A68="",$D68=""),"",$B68-$D68)</f>
        <v/>
      </c>
      <c r="G68" s="167">
        <f>IF(OR($A68="",$E68=""),"",$C68-$E68)</f>
        <v/>
      </c>
      <c r="H68" s="102" t="n"/>
      <c r="I68" s="244" t="n"/>
      <c r="J68" s="244" t="n"/>
      <c r="K68" s="244" t="n"/>
      <c r="L68" s="244" t="n"/>
      <c r="M68" s="244" t="n"/>
      <c r="N68" s="244" t="n"/>
      <c r="O68" s="244" t="n"/>
      <c r="P68" s="244" t="n"/>
      <c r="Q68" s="244" t="n"/>
      <c r="R68" s="244" t="n"/>
      <c r="S68" s="244" t="n"/>
    </row>
    <row r="69">
      <c r="A69" s="102" t="n"/>
      <c r="B69" s="167">
        <f>IF($A69="","",SUMIF($A$5:$A$44,$A69,L$5:L$44))</f>
        <v/>
      </c>
      <c r="C69" s="167">
        <f>IF($A69="","",SUMIF($A$5:$A$44,$A69,M$5:M$44))</f>
        <v/>
      </c>
      <c r="D69" s="103" t="n"/>
      <c r="E69" s="103" t="n"/>
      <c r="F69" s="167">
        <f>IF(OR($A69="",$D69=""),"",$B69-$D69)</f>
        <v/>
      </c>
      <c r="G69" s="167">
        <f>IF(OR($A69="",$E69=""),"",$C69-$E69)</f>
        <v/>
      </c>
      <c r="H69" s="102" t="n"/>
      <c r="I69" s="244" t="n"/>
      <c r="J69" s="244" t="n"/>
      <c r="K69" s="244" t="n"/>
      <c r="L69" s="244" t="n"/>
      <c r="M69" s="244" t="n"/>
      <c r="N69" s="244" t="n"/>
      <c r="O69" s="244" t="n"/>
      <c r="P69" s="244" t="n"/>
      <c r="Q69" s="244" t="n"/>
      <c r="R69" s="244" t="n"/>
      <c r="S69" s="244" t="n"/>
    </row>
    <row r="70">
      <c r="A70" s="102" t="n"/>
      <c r="B70" s="167">
        <f>IF($A70="","",SUMIF($A$5:$A$44,$A70,L$5:L$44))</f>
        <v/>
      </c>
      <c r="C70" s="167">
        <f>IF($A70="","",SUMIF($A$5:$A$44,$A70,M$5:M$44))</f>
        <v/>
      </c>
      <c r="D70" s="103" t="n"/>
      <c r="E70" s="103" t="n"/>
      <c r="F70" s="167">
        <f>IF(OR($A70="",$D70=""),"",$B70-$D70)</f>
        <v/>
      </c>
      <c r="G70" s="167">
        <f>IF(OR($A70="",$E70=""),"",$C70-$E70)</f>
        <v/>
      </c>
      <c r="H70" s="102" t="n"/>
      <c r="I70" s="244" t="n"/>
      <c r="J70" s="244" t="n"/>
      <c r="K70" s="244" t="n"/>
      <c r="L70" s="244" t="n"/>
      <c r="M70" s="244" t="n"/>
      <c r="N70" s="244" t="n"/>
      <c r="O70" s="244" t="n"/>
      <c r="P70" s="244" t="n"/>
      <c r="Q70" s="244" t="n"/>
      <c r="R70" s="244" t="n"/>
      <c r="S70" s="244" t="n"/>
    </row>
    <row r="71">
      <c r="A71" s="168" t="inlineStr">
        <is>
          <t>TOTAL — cost close per schedule</t>
        </is>
      </c>
      <c r="B71" s="244" t="n"/>
      <c r="C71" s="169">
        <f>SUM(C51:C70)</f>
        <v/>
      </c>
      <c r="D71" s="244" t="n"/>
      <c r="E71" s="244" t="n"/>
      <c r="F71" s="244" t="n"/>
      <c r="G71" s="244" t="n"/>
      <c r="H71" s="244" t="n"/>
      <c r="I71" s="244" t="n"/>
      <c r="J71" s="244" t="n"/>
      <c r="K71" s="244" t="n"/>
      <c r="L71" s="244" t="n"/>
      <c r="M71" s="244" t="n"/>
      <c r="N71" s="244" t="n"/>
      <c r="O71" s="244" t="n"/>
      <c r="P71" s="244" t="n"/>
      <c r="Q71" s="244" t="n"/>
      <c r="R71" s="244" t="n"/>
      <c r="S71" s="244" t="n"/>
    </row>
    <row r="72" ht="40.75" customHeight="1">
      <c r="A72" s="120" t="inlineStr">
        <is>
          <t>Coverage — total above vs GRAND TOTAL cost close (must be nil)</t>
        </is>
      </c>
      <c r="B72" s="244" t="n"/>
      <c r="C72" s="147">
        <f>M45-SUM(C51:C70)</f>
        <v/>
      </c>
      <c r="D72" s="244" t="n"/>
      <c r="E72" s="244" t="n"/>
      <c r="F72" s="244" t="n"/>
      <c r="G72" s="244" t="n"/>
      <c r="H72" s="244" t="n"/>
      <c r="I72" s="244" t="n"/>
      <c r="J72" s="244" t="n"/>
      <c r="K72" s="244" t="n"/>
      <c r="L72" s="244" t="n"/>
      <c r="M72" s="244" t="n"/>
      <c r="N72" s="244" t="n"/>
      <c r="O72" s="244" t="n"/>
      <c r="P72" s="244" t="n"/>
      <c r="Q72" s="244" t="n"/>
      <c r="R72" s="244" t="n"/>
      <c r="S72" s="244" t="n"/>
    </row>
    <row r="73">
      <c r="A73" s="244" t="n"/>
      <c r="B73" s="244" t="n"/>
      <c r="C73" s="244" t="n"/>
      <c r="D73" s="244" t="n"/>
      <c r="E73" s="244" t="n"/>
      <c r="F73" s="244" t="n"/>
      <c r="G73" s="244" t="n"/>
      <c r="H73" s="244" t="n"/>
      <c r="I73" s="244" t="n"/>
      <c r="J73" s="244" t="n"/>
      <c r="K73" s="244" t="n"/>
      <c r="L73" s="244" t="n"/>
      <c r="M73" s="244" t="n"/>
      <c r="N73" s="244" t="n"/>
      <c r="O73" s="244" t="n"/>
      <c r="P73" s="244" t="n"/>
      <c r="Q73" s="244" t="n"/>
      <c r="R73" s="244" t="n"/>
      <c r="S73" s="244" t="n"/>
    </row>
    <row r="74" ht="40.75" customHeight="1">
      <c r="A74" s="126" t="inlineStr">
        <is>
          <t>One row per investment, spelled EXACTLY as in the Asset column above (the schedule columns are SUMIFs over the register). Key the registry side from each holding's own year-end record — the platform report, or the registry portal (Computershare, Link, …) — and hyperlink it in Ref. Cost per registry may be blank where the registry does not state cost; the units tie still proves the holding. A non-nil out-by is a review point, never a plug. The coverage line must be NIL — it proves every lot above is represented in this block.</t>
        </is>
      </c>
    </row>
  </sheetData>
  <mergeCells count="7">
    <mergeCell ref="A49:S49"/>
    <mergeCell ref="A47:S47"/>
    <mergeCell ref="D2:E2"/>
    <mergeCell ref="F2:S2"/>
    <mergeCell ref="A1:S1"/>
    <mergeCell ref="A74:S74"/>
    <mergeCell ref="A2:C2"/>
  </mergeCells>
  <pageMargins left="0.75" right="0.75" top="1" bottom="1" header="0.5" footer="0.5"/>
  <pageSetup orientation="landscape" fitToHeight="0" fitToWidth="1"/>
</worksheet>
</file>

<file path=xl/worksheets/sheet18.xml><?xml version="1.0" encoding="utf-8"?>
<worksheet xmlns="http://schemas.openxmlformats.org/spreadsheetml/2006/main">
  <sheetPr>
    <tabColor rgb="003E8E7E"/>
    <outlinePr summaryBelow="1" summaryRight="1"/>
    <pageSetUpPr fitToPage="1"/>
  </sheetPr>
  <dimension ref="A1:H23"/>
  <sheetViews>
    <sheetView showGridLines="0" workbookViewId="0">
      <pane ySplit="5" topLeftCell="A6" activePane="bottomLeft" state="frozen"/>
      <selection pane="bottomLeft" activeCell="A1" sqref="A1"/>
    </sheetView>
  </sheetViews>
  <sheetFormatPr baseColWidth="8" defaultRowHeight="15"/>
  <cols>
    <col width="14" customWidth="1" min="1" max="1"/>
    <col width="15" customWidth="1" min="2" max="2"/>
    <col width="15" customWidth="1" min="3" max="3"/>
    <col width="20" customWidth="1" min="4" max="4"/>
    <col width="18" customWidth="1" min="5" max="5"/>
    <col width="15" customWidth="1" min="6" max="6"/>
    <col width="14" customWidth="1" min="7" max="7"/>
    <col width="4" customWidth="1" min="8" max="8"/>
  </cols>
  <sheetData>
    <row r="1" ht="24" customHeight="1">
      <c r="A1" s="81" t="inlineStr">
        <is>
          <t>L01  ·  Losses carried forward</t>
        </is>
      </c>
      <c r="B1" s="66" t="n"/>
      <c r="C1" s="66" t="n"/>
      <c r="D1" s="66" t="n"/>
      <c r="E1" s="66" t="n"/>
      <c r="F1" s="66" t="n"/>
      <c r="G1" s="66" t="n"/>
      <c r="H1" s="66" t="n"/>
    </row>
    <row r="2">
      <c r="A2" s="121">
        <f>'00 Index'!$C$3&amp;"    ·    FY "&amp;'00 Index'!$C$4</f>
        <v/>
      </c>
      <c r="E2" s="125" t="inlineStr">
        <is>
          <t>ATO item(s):</t>
        </is>
      </c>
      <c r="F2" s="123" t="inlineStr">
        <is>
          <t>13 U·V</t>
        </is>
      </c>
    </row>
    <row r="3" ht="6" customHeight="1">
      <c r="A3" s="244" t="n"/>
      <c r="B3" s="244" t="n"/>
      <c r="C3" s="244" t="n"/>
      <c r="D3" s="244" t="n"/>
      <c r="E3" s="244" t="n"/>
      <c r="F3" s="244" t="n"/>
      <c r="G3" s="244" t="n"/>
      <c r="H3" s="244" t="n"/>
    </row>
    <row r="4" ht="18" customHeight="1">
      <c r="A4" s="155" t="inlineStr">
        <is>
          <t>Revenue (tax) losses — items 7 R / 13 U</t>
        </is>
      </c>
    </row>
    <row r="5" ht="40.75" customHeight="1">
      <c r="A5" s="9" t="inlineStr">
        <is>
          <t>Year of loss</t>
        </is>
      </c>
      <c r="B5" s="9" t="inlineStr">
        <is>
          <t>Opening balance</t>
        </is>
      </c>
      <c r="C5" s="9" t="inlineStr">
        <is>
          <t>Losses incurred</t>
        </is>
      </c>
      <c r="D5" s="9" t="inlineStr">
        <is>
          <t>Excess franking offsets converted</t>
        </is>
      </c>
      <c r="E5" s="9" t="inlineStr">
        <is>
          <t>Losses utilised (enter as negative)</t>
        </is>
      </c>
      <c r="F5" s="9" t="inlineStr">
        <is>
          <t>Closing balance</t>
        </is>
      </c>
      <c r="G5" s="9" t="inlineStr">
        <is>
          <t>Ref</t>
        </is>
      </c>
      <c r="H5" s="31" t="inlineStr"/>
    </row>
    <row r="6">
      <c r="A6" s="45" t="n"/>
      <c r="B6" s="90" t="n"/>
      <c r="C6" s="90" t="n"/>
      <c r="D6" s="90" t="n"/>
      <c r="E6" s="90" t="n"/>
      <c r="F6" s="145">
        <f>SUM(B6:E6)</f>
        <v/>
      </c>
      <c r="G6" s="45" t="n"/>
      <c r="H6" s="244" t="n"/>
    </row>
    <row r="7">
      <c r="A7" s="45" t="n"/>
      <c r="B7" s="90" t="n"/>
      <c r="C7" s="90" t="n"/>
      <c r="D7" s="90" t="n"/>
      <c r="E7" s="90" t="n"/>
      <c r="F7" s="145">
        <f>SUM(B7:E7)</f>
        <v/>
      </c>
      <c r="G7" s="45" t="n"/>
      <c r="H7" s="244" t="n"/>
    </row>
    <row r="8">
      <c r="A8" s="45" t="n"/>
      <c r="B8" s="90" t="n"/>
      <c r="C8" s="90" t="n"/>
      <c r="D8" s="90" t="n"/>
      <c r="E8" s="90" t="n"/>
      <c r="F8" s="145">
        <f>SUM(B8:E8)</f>
        <v/>
      </c>
      <c r="G8" s="45" t="n"/>
      <c r="H8" s="244" t="n"/>
    </row>
    <row r="9">
      <c r="A9" s="45" t="n"/>
      <c r="B9" s="90" t="n"/>
      <c r="C9" s="90" t="n"/>
      <c r="D9" s="90" t="n"/>
      <c r="E9" s="90" t="n"/>
      <c r="F9" s="145">
        <f>SUM(B9:E9)</f>
        <v/>
      </c>
      <c r="G9" s="45" t="n"/>
      <c r="H9" s="244" t="n"/>
    </row>
    <row r="10">
      <c r="A10" s="45" t="n"/>
      <c r="B10" s="90" t="n"/>
      <c r="C10" s="90" t="n"/>
      <c r="D10" s="90" t="n"/>
      <c r="E10" s="90" t="n"/>
      <c r="F10" s="145">
        <f>SUM(B10:E10)</f>
        <v/>
      </c>
      <c r="G10" s="45" t="n"/>
      <c r="H10" s="244" t="n"/>
    </row>
    <row r="11">
      <c r="A11" s="45" t="n"/>
      <c r="B11" s="90" t="n"/>
      <c r="C11" s="90" t="n"/>
      <c r="D11" s="90" t="n"/>
      <c r="E11" s="90" t="n"/>
      <c r="F11" s="145">
        <f>SUM(B11:E11)</f>
        <v/>
      </c>
      <c r="G11" s="45" t="n"/>
      <c r="H11" s="244" t="n"/>
    </row>
    <row r="12">
      <c r="A12" s="131" t="inlineStr">
        <is>
          <t>TOTAL</t>
        </is>
      </c>
      <c r="B12" s="154">
        <f>SUM(B6:B11)</f>
        <v/>
      </c>
      <c r="C12" s="154">
        <f>SUM(C6:C11)</f>
        <v/>
      </c>
      <c r="D12" s="154">
        <f>SUM(D6:D11)</f>
        <v/>
      </c>
      <c r="E12" s="154">
        <f>SUM(E6:E11)</f>
        <v/>
      </c>
      <c r="F12" s="154">
        <f>SUM(F6:F11)</f>
        <v/>
      </c>
      <c r="G12" s="249" t="n"/>
      <c r="H12" s="244" t="n"/>
    </row>
    <row r="13">
      <c r="A13" s="244" t="n"/>
      <c r="B13" s="244" t="n"/>
      <c r="C13" s="244" t="n"/>
      <c r="D13" s="244" t="n"/>
      <c r="E13" s="244" t="n"/>
      <c r="F13" s="244" t="n"/>
      <c r="G13" s="244" t="n"/>
      <c r="H13" s="244" t="n"/>
    </row>
    <row r="14">
      <c r="A14" s="244" t="n"/>
      <c r="B14" s="244" t="n"/>
      <c r="C14" s="244" t="n"/>
      <c r="D14" s="244" t="n"/>
      <c r="E14" s="244" t="n"/>
      <c r="F14" s="244" t="n"/>
      <c r="G14" s="244" t="n"/>
      <c r="H14" s="244" t="n"/>
    </row>
    <row r="15" ht="15" customHeight="1">
      <c r="A15" s="155" t="inlineStr">
        <is>
          <t>Capital losses — carried forward (applied on C10)</t>
        </is>
      </c>
    </row>
    <row r="16" ht="28" customHeight="1">
      <c r="A16" s="146" t="inlineStr">
        <is>
          <t>Year of loss</t>
        </is>
      </c>
      <c r="B16" s="146" t="inlineStr">
        <is>
          <t>Opening balance</t>
        </is>
      </c>
      <c r="C16" s="146" t="inlineStr">
        <is>
          <t>Losses incurred</t>
        </is>
      </c>
      <c r="D16" s="146" t="inlineStr">
        <is>
          <t>Losses utilised (enter as negative)</t>
        </is>
      </c>
      <c r="E16" s="146" t="inlineStr">
        <is>
          <t>Closing balance</t>
        </is>
      </c>
      <c r="F16" s="146" t="inlineStr">
        <is>
          <t>Ref</t>
        </is>
      </c>
      <c r="G16" s="31" t="inlineStr"/>
      <c r="H16" s="31" t="inlineStr"/>
    </row>
    <row r="17">
      <c r="A17" s="45" t="n"/>
      <c r="B17" s="90" t="n"/>
      <c r="C17" s="90" t="n"/>
      <c r="D17" s="90" t="n"/>
      <c r="E17" s="145">
        <f>SUM(B17:D17)</f>
        <v/>
      </c>
      <c r="F17" s="45" t="n"/>
      <c r="G17" s="244" t="n"/>
      <c r="H17" s="244" t="n"/>
    </row>
    <row r="18">
      <c r="A18" s="45" t="n"/>
      <c r="B18" s="90" t="n"/>
      <c r="C18" s="90" t="n"/>
      <c r="D18" s="90" t="n"/>
      <c r="E18" s="145">
        <f>SUM(B18:D18)</f>
        <v/>
      </c>
      <c r="F18" s="45" t="n"/>
      <c r="G18" s="244" t="n"/>
      <c r="H18" s="244" t="n"/>
    </row>
    <row r="19">
      <c r="A19" s="45" t="n"/>
      <c r="B19" s="90" t="n"/>
      <c r="C19" s="90" t="n"/>
      <c r="D19" s="90" t="n"/>
      <c r="E19" s="145">
        <f>SUM(B19:D19)</f>
        <v/>
      </c>
      <c r="F19" s="45" t="n"/>
      <c r="G19" s="244" t="n"/>
      <c r="H19" s="244" t="n"/>
    </row>
    <row r="20">
      <c r="A20" s="45" t="n"/>
      <c r="B20" s="90" t="n"/>
      <c r="C20" s="90" t="n"/>
      <c r="D20" s="90" t="n"/>
      <c r="E20" s="145">
        <f>SUM(B20:D20)</f>
        <v/>
      </c>
      <c r="F20" s="45" t="n"/>
      <c r="G20" s="244" t="n"/>
      <c r="H20" s="244" t="n"/>
    </row>
    <row r="21">
      <c r="A21" s="45" t="n"/>
      <c r="B21" s="90" t="n"/>
      <c r="C21" s="90" t="n"/>
      <c r="D21" s="90" t="n"/>
      <c r="E21" s="145">
        <f>SUM(B21:D21)</f>
        <v/>
      </c>
      <c r="F21" s="45" t="n"/>
      <c r="G21" s="244" t="n"/>
      <c r="H21" s="244" t="n"/>
    </row>
    <row r="22">
      <c r="A22" s="45" t="n"/>
      <c r="B22" s="90" t="n"/>
      <c r="C22" s="90" t="n"/>
      <c r="D22" s="90" t="n"/>
      <c r="E22" s="145">
        <f>SUM(B22:D22)</f>
        <v/>
      </c>
      <c r="F22" s="45" t="n"/>
      <c r="G22" s="244" t="n"/>
      <c r="H22" s="244" t="n"/>
    </row>
    <row r="23">
      <c r="A23" s="131" t="inlineStr">
        <is>
          <t>TOTAL</t>
        </is>
      </c>
      <c r="B23" s="154">
        <f>SUM(B17:B22)</f>
        <v/>
      </c>
      <c r="C23" s="154">
        <f>SUM(C17:C22)</f>
        <v/>
      </c>
      <c r="D23" s="154">
        <f>SUM(D17:D22)</f>
        <v/>
      </c>
      <c r="E23" s="154">
        <f>SUM(E17:E22)</f>
        <v/>
      </c>
      <c r="F23" s="249" t="n"/>
      <c r="G23" s="244" t="n"/>
      <c r="H23" s="244" t="n"/>
    </row>
  </sheetData>
  <mergeCells count="5">
    <mergeCell ref="A4:H4"/>
    <mergeCell ref="A15:H15"/>
    <mergeCell ref="F2:H2"/>
    <mergeCell ref="A2:D2"/>
    <mergeCell ref="A1:H1"/>
  </mergeCells>
  <pageMargins left="0.75" right="0.75" top="1" bottom="1" header="0.5" footer="0.5"/>
  <pageSetup orientation="landscape" fitToHeight="0" fitToWidth="1"/>
</worksheet>
</file>

<file path=xl/worksheets/sheet19.xml><?xml version="1.0" encoding="utf-8"?>
<worksheet xmlns="http://schemas.openxmlformats.org/spreadsheetml/2006/main">
  <sheetPr>
    <tabColor rgb="009AA3B2"/>
    <outlinePr summaryBelow="1" summaryRight="1"/>
    <pageSetUpPr fitToPage="1"/>
  </sheetPr>
  <dimension ref="A1:F43"/>
  <sheetViews>
    <sheetView showGridLines="0" workbookViewId="0">
      <pane ySplit="4" topLeftCell="A5" activePane="bottomLeft" state="frozen"/>
      <selection pane="bottomLeft" activeCell="A1" sqref="A1"/>
    </sheetView>
  </sheetViews>
  <sheetFormatPr baseColWidth="8" defaultRowHeight="15"/>
  <cols>
    <col width="34" customWidth="1" min="1" max="1"/>
    <col width="26" customWidth="1" min="2" max="2"/>
    <col width="13" customWidth="1" min="3" max="3"/>
    <col width="22" customWidth="1" min="4" max="4"/>
    <col width="28" customWidth="1" min="5" max="5"/>
    <col width="4" customWidth="1" min="6" max="6"/>
  </cols>
  <sheetData>
    <row r="1" ht="24" customHeight="1">
      <c r="A1" s="81" t="inlineStr">
        <is>
          <t>A20  ·  Creditors &amp; accruals</t>
        </is>
      </c>
      <c r="B1" s="66" t="n"/>
      <c r="C1" s="66" t="n"/>
      <c r="D1" s="66" t="n"/>
      <c r="E1" s="66" t="n"/>
      <c r="F1" s="66" t="n"/>
    </row>
    <row r="2">
      <c r="A2" s="121">
        <f>'00 Index'!$C$3&amp;"    ·    FY "&amp;'00 Index'!$C$4</f>
        <v/>
      </c>
      <c r="E2" s="125" t="inlineStr">
        <is>
          <t>ATO item(s):</t>
        </is>
      </c>
      <c r="F2" s="124" t="inlineStr">
        <is>
          <t>workings</t>
        </is>
      </c>
    </row>
    <row r="3" ht="6" customHeight="1">
      <c r="A3" s="244" t="n"/>
      <c r="B3" s="244" t="n"/>
      <c r="C3" s="244" t="n"/>
      <c r="D3" s="244" t="n"/>
      <c r="E3" s="244" t="n"/>
      <c r="F3" s="244" t="n"/>
    </row>
    <row r="4" ht="26" customHeight="1">
      <c r="A4" s="9" t="inlineStr">
        <is>
          <t>Description</t>
        </is>
      </c>
      <c r="B4" s="9" t="inlineStr">
        <is>
          <t>PY 30/6</t>
        </is>
      </c>
      <c r="C4" s="9" t="inlineStr">
        <is>
          <t>CY 30/6</t>
        </is>
      </c>
      <c r="D4" s="9" t="inlineStr">
        <is>
          <t>Ref (source doc)</t>
        </is>
      </c>
      <c r="E4" s="9" t="inlineStr">
        <is>
          <t>Comments</t>
        </is>
      </c>
      <c r="F4" s="31" t="inlineStr"/>
    </row>
    <row r="5">
      <c r="A5" s="174" t="inlineStr">
        <is>
          <t>Accounting fees accrual</t>
        </is>
      </c>
      <c r="B5" s="90" t="n"/>
      <c r="C5" s="90" t="n"/>
      <c r="D5" s="45" t="n"/>
      <c r="E5" s="45" t="n"/>
      <c r="F5" s="244" t="n"/>
    </row>
    <row r="6">
      <c r="A6" s="45" t="n"/>
      <c r="B6" s="90" t="n"/>
      <c r="C6" s="90" t="n"/>
      <c r="D6" s="45" t="n"/>
      <c r="E6" s="45" t="n"/>
      <c r="F6" s="244" t="n"/>
    </row>
    <row r="7">
      <c r="A7" s="45" t="n"/>
      <c r="B7" s="90" t="n"/>
      <c r="C7" s="90" t="n"/>
      <c r="D7" s="45" t="n"/>
      <c r="E7" s="45" t="n"/>
      <c r="F7" s="244" t="n"/>
    </row>
    <row r="8">
      <c r="A8" s="45" t="n"/>
      <c r="B8" s="90" t="n"/>
      <c r="C8" s="90" t="n"/>
      <c r="D8" s="45" t="n"/>
      <c r="E8" s="45" t="n"/>
      <c r="F8" s="244" t="n"/>
    </row>
    <row r="9">
      <c r="A9" s="45" t="n"/>
      <c r="B9" s="90" t="n"/>
      <c r="C9" s="90" t="n"/>
      <c r="D9" s="45" t="n"/>
      <c r="E9" s="45" t="n"/>
      <c r="F9" s="244" t="n"/>
    </row>
    <row r="10">
      <c r="A10" s="45" t="n"/>
      <c r="B10" s="90" t="n"/>
      <c r="C10" s="90" t="n"/>
      <c r="D10" s="45" t="n"/>
      <c r="E10" s="45" t="n"/>
      <c r="F10" s="244" t="n"/>
    </row>
    <row r="11">
      <c r="A11" s="45" t="n"/>
      <c r="B11" s="90" t="n"/>
      <c r="C11" s="90" t="n"/>
      <c r="D11" s="45" t="n"/>
      <c r="E11" s="45" t="n"/>
      <c r="F11" s="244" t="n"/>
    </row>
    <row r="12">
      <c r="A12" s="45" t="n"/>
      <c r="B12" s="90" t="n"/>
      <c r="C12" s="90" t="n"/>
      <c r="D12" s="45" t="n"/>
      <c r="E12" s="45" t="n"/>
      <c r="F12" s="244" t="n"/>
    </row>
    <row r="13">
      <c r="A13" s="131" t="inlineStr">
        <is>
          <t>TOTAL</t>
        </is>
      </c>
      <c r="B13" s="154">
        <f>SUM(B5:B12)</f>
        <v/>
      </c>
      <c r="C13" s="154">
        <f>SUM(C5:C12)</f>
        <v/>
      </c>
      <c r="D13" s="249" t="n"/>
      <c r="E13" s="249" t="n"/>
      <c r="F13" s="244" t="n"/>
    </row>
    <row r="14">
      <c r="A14" s="244" t="n"/>
      <c r="B14" s="244" t="n"/>
      <c r="C14" s="244" t="n"/>
      <c r="D14" s="244" t="n"/>
      <c r="E14" s="244" t="n"/>
      <c r="F14" s="244" t="n"/>
    </row>
    <row r="15" ht="15" customHeight="1">
      <c r="A15" s="155" t="inlineStr">
        <is>
          <t>SUPPORTING BLOCKS  ·  the documents behind a line, or the inputs behind a figure this paper worked out</t>
        </is>
      </c>
    </row>
    <row r="16">
      <c r="A16" s="256" t="n"/>
      <c r="B16" s="256" t="inlineStr">
        <is>
          <t>S1</t>
        </is>
      </c>
      <c r="C16" s="256" t="n"/>
      <c r="D16" s="256" t="n"/>
      <c r="E16" s="257" t="n"/>
      <c r="F16" s="244" t="n"/>
    </row>
    <row r="17">
      <c r="A17" s="59" t="n"/>
      <c r="B17" s="45" t="n"/>
      <c r="C17" s="90" t="n"/>
      <c r="D17" s="249" t="n"/>
      <c r="E17" s="244" t="n"/>
      <c r="F17" s="244" t="n"/>
    </row>
    <row r="18">
      <c r="A18" s="59" t="n"/>
      <c r="B18" s="45" t="n"/>
      <c r="C18" s="90" t="n"/>
      <c r="D18" s="249" t="n"/>
      <c r="E18" s="244" t="n"/>
      <c r="F18" s="244" t="n"/>
    </row>
    <row r="19">
      <c r="A19" s="59" t="n"/>
      <c r="B19" s="45" t="n"/>
      <c r="C19" s="90" t="n"/>
      <c r="D19" s="249" t="n"/>
      <c r="E19" s="244" t="n"/>
      <c r="F19" s="244" t="n"/>
    </row>
    <row r="20">
      <c r="A20" s="59" t="n"/>
      <c r="B20" s="45" t="n"/>
      <c r="C20" s="90" t="n"/>
      <c r="D20" s="249" t="n"/>
      <c r="E20" s="244" t="n"/>
      <c r="F20" s="244" t="n"/>
    </row>
    <row r="21">
      <c r="A21" s="59" t="n"/>
      <c r="B21" s="45" t="n"/>
      <c r="C21" s="90" t="n"/>
      <c r="D21" s="249" t="n"/>
      <c r="E21" s="244" t="n"/>
      <c r="F21" s="244" t="n"/>
    </row>
    <row r="22">
      <c r="A22" s="59" t="n"/>
      <c r="B22" s="45" t="n"/>
      <c r="C22" s="90" t="n"/>
      <c r="D22" s="249" t="n"/>
      <c r="E22" s="244" t="n"/>
      <c r="F22" s="244" t="n"/>
    </row>
    <row r="23">
      <c r="A23" s="164" t="inlineStr">
        <is>
          <t>Total</t>
        </is>
      </c>
      <c r="B23" s="249" t="n"/>
      <c r="C23" s="154">
        <f>SUM(C17:C22)</f>
        <v/>
      </c>
      <c r="D23" s="45" t="n"/>
      <c r="E23" s="244" t="n"/>
      <c r="F23" s="244" t="n"/>
    </row>
    <row r="24">
      <c r="A24" s="244" t="n"/>
      <c r="B24" s="244" t="n"/>
      <c r="C24" s="244" t="n"/>
      <c r="D24" s="244" t="n"/>
      <c r="E24" s="244" t="n"/>
      <c r="F24" s="244" t="n"/>
    </row>
    <row r="25">
      <c r="A25" s="256" t="n"/>
      <c r="B25" s="256" t="inlineStr">
        <is>
          <t>S2</t>
        </is>
      </c>
      <c r="C25" s="256" t="n"/>
      <c r="D25" s="256" t="n"/>
      <c r="E25" s="257" t="n"/>
      <c r="F25" s="244" t="n"/>
    </row>
    <row r="26">
      <c r="A26" s="59" t="n"/>
      <c r="B26" s="45" t="n"/>
      <c r="C26" s="90" t="n"/>
      <c r="D26" s="249" t="n"/>
      <c r="E26" s="244" t="n"/>
      <c r="F26" s="244" t="n"/>
    </row>
    <row r="27">
      <c r="A27" s="59" t="n"/>
      <c r="B27" s="45" t="n"/>
      <c r="C27" s="90" t="n"/>
      <c r="D27" s="249" t="n"/>
      <c r="E27" s="244" t="n"/>
      <c r="F27" s="244" t="n"/>
    </row>
    <row r="28">
      <c r="A28" s="59" t="n"/>
      <c r="B28" s="45" t="n"/>
      <c r="C28" s="90" t="n"/>
      <c r="D28" s="249" t="n"/>
      <c r="E28" s="244" t="n"/>
      <c r="F28" s="244" t="n"/>
    </row>
    <row r="29">
      <c r="A29" s="59" t="n"/>
      <c r="B29" s="45" t="n"/>
      <c r="C29" s="90" t="n"/>
      <c r="D29" s="249" t="n"/>
      <c r="E29" s="244" t="n"/>
      <c r="F29" s="244" t="n"/>
    </row>
    <row r="30">
      <c r="A30" s="59" t="n"/>
      <c r="B30" s="45" t="n"/>
      <c r="C30" s="90" t="n"/>
      <c r="D30" s="249" t="n"/>
      <c r="E30" s="244" t="n"/>
      <c r="F30" s="244" t="n"/>
    </row>
    <row r="31">
      <c r="A31" s="59" t="n"/>
      <c r="B31" s="45" t="n"/>
      <c r="C31" s="90" t="n"/>
      <c r="D31" s="249" t="n"/>
      <c r="E31" s="244" t="n"/>
      <c r="F31" s="244" t="n"/>
    </row>
    <row r="32">
      <c r="A32" s="164" t="inlineStr">
        <is>
          <t>Total</t>
        </is>
      </c>
      <c r="B32" s="249" t="n"/>
      <c r="C32" s="154">
        <f>SUM(C26:C31)</f>
        <v/>
      </c>
      <c r="D32" s="45" t="n"/>
      <c r="E32" s="244" t="n"/>
      <c r="F32" s="244" t="n"/>
    </row>
    <row r="33">
      <c r="A33" s="244" t="n"/>
      <c r="B33" s="244" t="n"/>
      <c r="C33" s="244" t="n"/>
      <c r="D33" s="244" t="n"/>
      <c r="E33" s="244" t="n"/>
      <c r="F33" s="244" t="n"/>
    </row>
    <row r="34">
      <c r="A34" s="256" t="n"/>
      <c r="B34" s="256" t="inlineStr">
        <is>
          <t>S3</t>
        </is>
      </c>
      <c r="C34" s="256" t="n"/>
      <c r="D34" s="256" t="n"/>
      <c r="E34" s="257" t="n"/>
      <c r="F34" s="244" t="n"/>
    </row>
    <row r="35">
      <c r="A35" s="59" t="n"/>
      <c r="B35" s="45" t="n"/>
      <c r="C35" s="90" t="n"/>
      <c r="D35" s="249" t="n"/>
      <c r="E35" s="244" t="n"/>
      <c r="F35" s="244" t="n"/>
    </row>
    <row r="36">
      <c r="A36" s="59" t="n"/>
      <c r="B36" s="45" t="n"/>
      <c r="C36" s="90" t="n"/>
      <c r="D36" s="249" t="n"/>
      <c r="E36" s="244" t="n"/>
      <c r="F36" s="244" t="n"/>
    </row>
    <row r="37">
      <c r="A37" s="59" t="n"/>
      <c r="B37" s="45" t="n"/>
      <c r="C37" s="90" t="n"/>
      <c r="D37" s="249" t="n"/>
      <c r="E37" s="244" t="n"/>
      <c r="F37" s="244" t="n"/>
    </row>
    <row r="38">
      <c r="A38" s="59" t="n"/>
      <c r="B38" s="45" t="n"/>
      <c r="C38" s="90" t="n"/>
      <c r="D38" s="249" t="n"/>
      <c r="E38" s="244" t="n"/>
      <c r="F38" s="244" t="n"/>
    </row>
    <row r="39">
      <c r="A39" s="59" t="n"/>
      <c r="B39" s="45" t="n"/>
      <c r="C39" s="90" t="n"/>
      <c r="D39" s="249" t="n"/>
      <c r="E39" s="244" t="n"/>
      <c r="F39" s="244" t="n"/>
    </row>
    <row r="40">
      <c r="A40" s="59" t="n"/>
      <c r="B40" s="45" t="n"/>
      <c r="C40" s="90" t="n"/>
      <c r="D40" s="249" t="n"/>
      <c r="E40" s="244" t="n"/>
      <c r="F40" s="244" t="n"/>
    </row>
    <row r="41">
      <c r="A41" s="164" t="inlineStr">
        <is>
          <t>Total</t>
        </is>
      </c>
      <c r="B41" s="249" t="n"/>
      <c r="C41" s="154">
        <f>SUM(C35:C40)</f>
        <v/>
      </c>
      <c r="D41" s="45" t="n"/>
      <c r="E41" s="244" t="n"/>
      <c r="F41" s="244" t="n"/>
    </row>
    <row r="42">
      <c r="A42" s="244" t="n"/>
      <c r="B42" s="244" t="n"/>
      <c r="C42" s="244" t="n"/>
      <c r="D42" s="244" t="n"/>
      <c r="E42" s="244" t="n"/>
      <c r="F42" s="244" t="n"/>
    </row>
    <row r="43" ht="28" customHeight="1">
      <c r="A43" s="114" t="inlineStr">
        <is>
          <t>Unused blocks and unused document rows fold away on the delivered file (scripts/fold_empty_rows.py); a block a schedule line links to always stays visible.</t>
        </is>
      </c>
    </row>
  </sheetData>
  <mergeCells count="4">
    <mergeCell ref="A1:F1"/>
    <mergeCell ref="A15:F15"/>
    <mergeCell ref="A2:D2"/>
    <mergeCell ref="A43:F43"/>
  </mergeCells>
  <pageMargins left="0.75" right="0.75" top="1" bottom="1" header="0.5" footer="0.5"/>
  <pageSetup orientation="landscape" fitToHeight="0" fitToWidth="1"/>
</worksheet>
</file>

<file path=xl/worksheets/sheet20.xml><?xml version="1.0" encoding="utf-8"?>
<worksheet xmlns="http://schemas.openxmlformats.org/spreadsheetml/2006/main">
  <sheetPr>
    <tabColor rgb="009AA3B2"/>
    <outlinePr summaryBelow="1" summaryRight="1"/>
    <pageSetUpPr fitToPage="1"/>
  </sheetPr>
  <dimension ref="A1:H25"/>
  <sheetViews>
    <sheetView showGridLines="0" workbookViewId="0">
      <pane ySplit="4" topLeftCell="A5" activePane="bottomLeft" state="frozen"/>
      <selection pane="bottomLeft" activeCell="A1" sqref="A1"/>
    </sheetView>
  </sheetViews>
  <sheetFormatPr baseColWidth="8" defaultRowHeight="15"/>
  <cols>
    <col width="22" customWidth="1" min="1" max="1"/>
    <col width="12" customWidth="1" min="2" max="2"/>
    <col width="34" customWidth="1" min="3" max="3"/>
    <col width="12" customWidth="1" min="4" max="4"/>
    <col width="12" customWidth="1" min="5" max="5"/>
    <col width="18" customWidth="1" min="6" max="6"/>
    <col width="16" customWidth="1" min="7" max="7"/>
    <col width="4" customWidth="1" min="8" max="8"/>
  </cols>
  <sheetData>
    <row r="1" ht="24" customHeight="1">
      <c r="A1" s="81" t="inlineStr">
        <is>
          <t>T02  ·  Manual journals</t>
        </is>
      </c>
      <c r="B1" s="66" t="n"/>
      <c r="C1" s="66" t="n"/>
      <c r="D1" s="66" t="n"/>
      <c r="E1" s="66" t="n"/>
      <c r="F1" s="66" t="n"/>
      <c r="G1" s="66" t="n"/>
      <c r="H1" s="66" t="n"/>
    </row>
    <row r="2">
      <c r="A2" s="121">
        <f>'00 Index'!$C$3&amp;"    ·    FY "&amp;'00 Index'!$C$4</f>
        <v/>
      </c>
      <c r="D2" s="122" t="inlineStr">
        <is>
          <t>ATO item(s):</t>
        </is>
      </c>
      <c r="F2" s="123" t="inlineStr">
        <is>
          <t>workings</t>
        </is>
      </c>
    </row>
    <row r="3" ht="6" customHeight="1">
      <c r="A3" s="244" t="n"/>
      <c r="B3" s="244" t="n"/>
      <c r="C3" s="244" t="n"/>
      <c r="D3" s="244" t="n"/>
      <c r="E3" s="244" t="n"/>
      <c r="F3" s="244" t="n"/>
      <c r="G3" s="244" t="n"/>
      <c r="H3" s="244" t="n"/>
    </row>
    <row r="4" ht="28" customHeight="1">
      <c r="A4" s="9" t="inlineStr">
        <is>
          <t>Narration</t>
        </is>
      </c>
      <c r="B4" s="9" t="inlineStr">
        <is>
          <t>Date</t>
        </is>
      </c>
      <c r="C4" s="9" t="inlineStr">
        <is>
          <t>Description</t>
        </is>
      </c>
      <c r="D4" s="9" t="inlineStr">
        <is>
          <t>Account code</t>
        </is>
      </c>
      <c r="E4" s="9" t="inlineStr">
        <is>
          <t>Tax rate</t>
        </is>
      </c>
      <c r="F4" s="9" t="inlineStr">
        <is>
          <t>Amount (Dr + / Cr −)</t>
        </is>
      </c>
      <c r="G4" s="9" t="inlineStr">
        <is>
          <t>Ref</t>
        </is>
      </c>
      <c r="H4" s="31" t="inlineStr"/>
    </row>
    <row r="5">
      <c r="A5" s="45" t="n"/>
      <c r="B5" s="95" t="n"/>
      <c r="C5" s="45" t="n"/>
      <c r="D5" s="45" t="n"/>
      <c r="E5" s="45" t="n"/>
      <c r="F5" s="90" t="n"/>
      <c r="G5" s="45" t="n"/>
      <c r="H5" s="244" t="n"/>
    </row>
    <row r="6">
      <c r="A6" s="45" t="n"/>
      <c r="B6" s="95" t="n"/>
      <c r="C6" s="45" t="n"/>
      <c r="D6" s="45" t="n"/>
      <c r="E6" s="45" t="n"/>
      <c r="F6" s="90" t="n"/>
      <c r="G6" s="45" t="n"/>
      <c r="H6" s="244" t="n"/>
    </row>
    <row r="7">
      <c r="A7" s="45" t="n"/>
      <c r="B7" s="95" t="n"/>
      <c r="C7" s="45" t="n"/>
      <c r="D7" s="45" t="n"/>
      <c r="E7" s="45" t="n"/>
      <c r="F7" s="90" t="n"/>
      <c r="G7" s="45" t="n"/>
      <c r="H7" s="244" t="n"/>
    </row>
    <row r="8">
      <c r="A8" s="45" t="n"/>
      <c r="B8" s="95" t="n"/>
      <c r="C8" s="45" t="n"/>
      <c r="D8" s="45" t="n"/>
      <c r="E8" s="45" t="n"/>
      <c r="F8" s="90" t="n"/>
      <c r="G8" s="45" t="n"/>
      <c r="H8" s="244" t="n"/>
    </row>
    <row r="9">
      <c r="A9" s="45" t="n"/>
      <c r="B9" s="95" t="n"/>
      <c r="C9" s="45" t="n"/>
      <c r="D9" s="45" t="n"/>
      <c r="E9" s="45" t="n"/>
      <c r="F9" s="90" t="n"/>
      <c r="G9" s="45" t="n"/>
      <c r="H9" s="244" t="n"/>
    </row>
    <row r="10">
      <c r="A10" s="45" t="n"/>
      <c r="B10" s="95" t="n"/>
      <c r="C10" s="45" t="n"/>
      <c r="D10" s="45" t="n"/>
      <c r="E10" s="45" t="n"/>
      <c r="F10" s="90" t="n"/>
      <c r="G10" s="45" t="n"/>
      <c r="H10" s="244" t="n"/>
    </row>
    <row r="11">
      <c r="A11" s="45" t="n"/>
      <c r="B11" s="95" t="n"/>
      <c r="C11" s="45" t="n"/>
      <c r="D11" s="45" t="n"/>
      <c r="E11" s="45" t="n"/>
      <c r="F11" s="90" t="n"/>
      <c r="G11" s="45" t="n"/>
      <c r="H11" s="244" t="n"/>
    </row>
    <row r="12">
      <c r="A12" s="45" t="n"/>
      <c r="B12" s="95" t="n"/>
      <c r="C12" s="45" t="n"/>
      <c r="D12" s="45" t="n"/>
      <c r="E12" s="45" t="n"/>
      <c r="F12" s="90" t="n"/>
      <c r="G12" s="45" t="n"/>
      <c r="H12" s="244" t="n"/>
    </row>
    <row r="13">
      <c r="A13" s="45" t="n"/>
      <c r="B13" s="95" t="n"/>
      <c r="C13" s="45" t="n"/>
      <c r="D13" s="45" t="n"/>
      <c r="E13" s="45" t="n"/>
      <c r="F13" s="90" t="n"/>
      <c r="G13" s="45" t="n"/>
      <c r="H13" s="244" t="n"/>
    </row>
    <row r="14">
      <c r="A14" s="45" t="n"/>
      <c r="B14" s="95" t="n"/>
      <c r="C14" s="45" t="n"/>
      <c r="D14" s="45" t="n"/>
      <c r="E14" s="45" t="n"/>
      <c r="F14" s="90" t="n"/>
      <c r="G14" s="45" t="n"/>
      <c r="H14" s="244" t="n"/>
    </row>
    <row r="15">
      <c r="A15" s="45" t="n"/>
      <c r="B15" s="95" t="n"/>
      <c r="C15" s="45" t="n"/>
      <c r="D15" s="45" t="n"/>
      <c r="E15" s="45" t="n"/>
      <c r="F15" s="90" t="n"/>
      <c r="G15" s="45" t="n"/>
      <c r="H15" s="244" t="n"/>
    </row>
    <row r="16">
      <c r="A16" s="45" t="n"/>
      <c r="B16" s="95" t="n"/>
      <c r="C16" s="45" t="n"/>
      <c r="D16" s="45" t="n"/>
      <c r="E16" s="45" t="n"/>
      <c r="F16" s="90" t="n"/>
      <c r="G16" s="45" t="n"/>
      <c r="H16" s="244" t="n"/>
    </row>
    <row r="17">
      <c r="A17" s="45" t="n"/>
      <c r="B17" s="95" t="n"/>
      <c r="C17" s="45" t="n"/>
      <c r="D17" s="45" t="n"/>
      <c r="E17" s="45" t="n"/>
      <c r="F17" s="90" t="n"/>
      <c r="G17" s="45" t="n"/>
      <c r="H17" s="244" t="n"/>
    </row>
    <row r="18">
      <c r="A18" s="45" t="n"/>
      <c r="B18" s="95" t="n"/>
      <c r="C18" s="45" t="n"/>
      <c r="D18" s="45" t="n"/>
      <c r="E18" s="45" t="n"/>
      <c r="F18" s="90" t="n"/>
      <c r="G18" s="45" t="n"/>
      <c r="H18" s="244" t="n"/>
    </row>
    <row r="19">
      <c r="A19" s="45" t="n"/>
      <c r="B19" s="95" t="n"/>
      <c r="C19" s="45" t="n"/>
      <c r="D19" s="45" t="n"/>
      <c r="E19" s="45" t="n"/>
      <c r="F19" s="90" t="n"/>
      <c r="G19" s="45" t="n"/>
      <c r="H19" s="244" t="n"/>
    </row>
    <row r="20">
      <c r="A20" s="45" t="n"/>
      <c r="B20" s="95" t="n"/>
      <c r="C20" s="45" t="n"/>
      <c r="D20" s="45" t="n"/>
      <c r="E20" s="45" t="n"/>
      <c r="F20" s="90" t="n"/>
      <c r="G20" s="45" t="n"/>
      <c r="H20" s="244" t="n"/>
    </row>
    <row r="21">
      <c r="A21" s="45" t="n"/>
      <c r="B21" s="95" t="n"/>
      <c r="C21" s="45" t="n"/>
      <c r="D21" s="45" t="n"/>
      <c r="E21" s="45" t="n"/>
      <c r="F21" s="90" t="n"/>
      <c r="G21" s="45" t="n"/>
      <c r="H21" s="244" t="n"/>
    </row>
    <row r="22">
      <c r="A22" s="45" t="n"/>
      <c r="B22" s="95" t="n"/>
      <c r="C22" s="45" t="n"/>
      <c r="D22" s="45" t="n"/>
      <c r="E22" s="45" t="n"/>
      <c r="F22" s="90" t="n"/>
      <c r="G22" s="45" t="n"/>
      <c r="H22" s="244" t="n"/>
    </row>
    <row r="23">
      <c r="A23" s="45" t="n"/>
      <c r="B23" s="95" t="n"/>
      <c r="C23" s="45" t="n"/>
      <c r="D23" s="45" t="n"/>
      <c r="E23" s="45" t="n"/>
      <c r="F23" s="90" t="n"/>
      <c r="G23" s="45" t="n"/>
      <c r="H23" s="244" t="n"/>
    </row>
    <row r="24">
      <c r="A24" s="45" t="n"/>
      <c r="B24" s="95" t="n"/>
      <c r="C24" s="45" t="n"/>
      <c r="D24" s="45" t="n"/>
      <c r="E24" s="45" t="n"/>
      <c r="F24" s="90" t="n"/>
      <c r="G24" s="45" t="n"/>
      <c r="H24" s="244" t="n"/>
    </row>
    <row r="25">
      <c r="A25" s="131" t="inlineStr">
        <is>
          <t>TOTAL — every narration must balance to nil</t>
        </is>
      </c>
      <c r="B25" s="249" t="n"/>
      <c r="C25" s="249" t="n"/>
      <c r="D25" s="249" t="n"/>
      <c r="E25" s="249" t="n"/>
      <c r="F25" s="154">
        <f>SUM(F5:F24)</f>
        <v/>
      </c>
      <c r="G25" s="249" t="n"/>
      <c r="H25" s="244" t="n"/>
    </row>
  </sheetData>
  <mergeCells count="4">
    <mergeCell ref="D2:E2"/>
    <mergeCell ref="F2:H2"/>
    <mergeCell ref="A2:C2"/>
    <mergeCell ref="A1:H1"/>
  </mergeCells>
  <pageMargins left="0.75" right="0.75" top="1" bottom="1" header="0.5" footer="0.5"/>
  <pageSetup orientation="landscape" fitToHeight="0" fitToWidth="1"/>
</worksheet>
</file>

<file path=xl/worksheets/sheet21.xml><?xml version="1.0" encoding="utf-8"?>
<worksheet xmlns="http://schemas.openxmlformats.org/spreadsheetml/2006/main">
  <sheetPr>
    <tabColor rgb="009AA3B2"/>
    <outlinePr summaryBelow="1" summaryRight="1"/>
    <pageSetUpPr fitToPage="1"/>
  </sheetPr>
  <dimension ref="A1:G70"/>
  <sheetViews>
    <sheetView showGridLines="0" workbookViewId="0">
      <pane ySplit="9" topLeftCell="A10" activePane="bottomLeft" state="frozen"/>
      <selection pane="bottomLeft" activeCell="A1" sqref="A1"/>
    </sheetView>
  </sheetViews>
  <sheetFormatPr baseColWidth="8" defaultRowHeight="15"/>
  <cols>
    <col width="5" customWidth="1" min="1" max="1"/>
    <col width="14" customWidth="1" min="2" max="2"/>
    <col width="13" customWidth="1" min="3" max="3"/>
    <col width="14" customWidth="1" min="4" max="4"/>
    <col width="13" customWidth="1" min="5" max="5"/>
    <col width="13" customWidth="1" min="6" max="6"/>
    <col width="4" customWidth="1" min="7" max="7"/>
  </cols>
  <sheetData>
    <row r="1" ht="24" customHeight="1">
      <c r="A1" s="81" t="inlineStr">
        <is>
          <t>F01  ·  HP / loan amortisation</t>
        </is>
      </c>
      <c r="B1" s="66" t="n"/>
      <c r="C1" s="66" t="n"/>
      <c r="D1" s="66" t="n"/>
      <c r="E1" s="66" t="n"/>
      <c r="F1" s="66" t="n"/>
      <c r="G1" s="66" t="n"/>
    </row>
    <row r="2">
      <c r="A2" s="121">
        <f>'00 Index'!$C$3&amp;"    ·    FY "&amp;'00 Index'!$C$4</f>
        <v/>
      </c>
      <c r="E2" s="125" t="inlineStr">
        <is>
          <t>ATO item(s):</t>
        </is>
      </c>
      <c r="F2" s="123" t="inlineStr">
        <is>
          <t>workings</t>
        </is>
      </c>
    </row>
    <row r="3">
      <c r="A3" s="175" t="inlineStr">
        <is>
          <t>Facility &amp; lender</t>
        </is>
      </c>
      <c r="B3" s="5" t="n"/>
      <c r="C3" s="244" t="n"/>
      <c r="D3" s="244" t="n"/>
      <c r="E3" s="244" t="n"/>
      <c r="F3" s="244" t="n"/>
      <c r="G3" s="244" t="n"/>
    </row>
    <row r="4">
      <c r="A4" s="175" t="inlineStr">
        <is>
          <t>Annual interest rate</t>
        </is>
      </c>
      <c r="B4" s="61" t="n"/>
      <c r="C4" s="244" t="n"/>
      <c r="D4" s="244" t="n"/>
      <c r="E4" s="244" t="n"/>
      <c r="F4" s="244" t="n"/>
      <c r="G4" s="244" t="n"/>
    </row>
    <row r="5">
      <c r="A5" s="175" t="inlineStr">
        <is>
          <t>Amount financed</t>
        </is>
      </c>
      <c r="B5" s="5" t="n"/>
      <c r="C5" s="244" t="n"/>
      <c r="D5" s="244" t="n"/>
      <c r="E5" s="244" t="n"/>
      <c r="F5" s="244" t="n"/>
      <c r="G5" s="244" t="n"/>
    </row>
    <row r="6">
      <c r="A6" s="114" t="inlineStr">
        <is>
          <t>Start date</t>
        </is>
      </c>
    </row>
    <row r="7">
      <c r="A7" s="114" t="inlineStr">
        <is>
          <t>Ref (agreement)</t>
        </is>
      </c>
    </row>
    <row r="8" ht="6" customHeight="1">
      <c r="A8" s="244" t="n"/>
      <c r="B8" s="244" t="n"/>
      <c r="C8" s="244" t="n"/>
      <c r="D8" s="244" t="n"/>
      <c r="E8" s="244" t="n"/>
      <c r="F8" s="244" t="n"/>
      <c r="G8" s="244" t="n"/>
    </row>
    <row r="9" ht="26" customHeight="1">
      <c r="A9" s="9" t="inlineStr">
        <is>
          <t>No.</t>
        </is>
      </c>
      <c r="B9" s="9" t="inlineStr">
        <is>
          <t>Date</t>
        </is>
      </c>
      <c r="C9" s="9" t="inlineStr">
        <is>
          <t>Opening</t>
        </is>
      </c>
      <c r="D9" s="9" t="inlineStr">
        <is>
          <t>Interest accrued</t>
        </is>
      </c>
      <c r="E9" s="9" t="inlineStr">
        <is>
          <t>Repayment (−)</t>
        </is>
      </c>
      <c r="F9" s="9" t="inlineStr">
        <is>
          <t>Closing</t>
        </is>
      </c>
      <c r="G9" s="31" t="inlineStr"/>
    </row>
    <row r="10">
      <c r="A10" s="148" t="n">
        <v>1</v>
      </c>
      <c r="B10" s="95" t="n"/>
      <c r="C10" s="145">
        <f>$B$5</f>
        <v/>
      </c>
      <c r="D10" s="145">
        <f>ROUND($B$4/12*C10,2)</f>
        <v/>
      </c>
      <c r="E10" s="90" t="n"/>
      <c r="F10" s="145">
        <f>C10+D10+E10</f>
        <v/>
      </c>
      <c r="G10" s="244" t="n"/>
    </row>
    <row r="11">
      <c r="A11" s="148" t="n">
        <v>2</v>
      </c>
      <c r="B11" s="95" t="n"/>
      <c r="C11" s="145">
        <f>F10</f>
        <v/>
      </c>
      <c r="D11" s="145">
        <f>ROUND($B$4/12*C11,2)</f>
        <v/>
      </c>
      <c r="E11" s="90" t="n"/>
      <c r="F11" s="145">
        <f>C11+D11+E11</f>
        <v/>
      </c>
      <c r="G11" s="244" t="n"/>
    </row>
    <row r="12">
      <c r="A12" s="148" t="n">
        <v>3</v>
      </c>
      <c r="B12" s="95" t="n"/>
      <c r="C12" s="145">
        <f>F11</f>
        <v/>
      </c>
      <c r="D12" s="145">
        <f>ROUND($B$4/12*C12,2)</f>
        <v/>
      </c>
      <c r="E12" s="90" t="n"/>
      <c r="F12" s="145">
        <f>C12+D12+E12</f>
        <v/>
      </c>
      <c r="G12" s="244" t="n"/>
    </row>
    <row r="13">
      <c r="A13" s="148" t="n">
        <v>4</v>
      </c>
      <c r="B13" s="95" t="n"/>
      <c r="C13" s="145">
        <f>F12</f>
        <v/>
      </c>
      <c r="D13" s="145">
        <f>ROUND($B$4/12*C13,2)</f>
        <v/>
      </c>
      <c r="E13" s="90" t="n"/>
      <c r="F13" s="145">
        <f>C13+D13+E13</f>
        <v/>
      </c>
      <c r="G13" s="244" t="n"/>
    </row>
    <row r="14">
      <c r="A14" s="148" t="n">
        <v>5</v>
      </c>
      <c r="B14" s="95" t="n"/>
      <c r="C14" s="145">
        <f>F13</f>
        <v/>
      </c>
      <c r="D14" s="145">
        <f>ROUND($B$4/12*C14,2)</f>
        <v/>
      </c>
      <c r="E14" s="90" t="n"/>
      <c r="F14" s="145">
        <f>C14+D14+E14</f>
        <v/>
      </c>
      <c r="G14" s="244" t="n"/>
    </row>
    <row r="15">
      <c r="A15" s="148" t="n">
        <v>6</v>
      </c>
      <c r="B15" s="95" t="n"/>
      <c r="C15" s="145">
        <f>F14</f>
        <v/>
      </c>
      <c r="D15" s="145">
        <f>ROUND($B$4/12*C15,2)</f>
        <v/>
      </c>
      <c r="E15" s="90" t="n"/>
      <c r="F15" s="145">
        <f>C15+D15+E15</f>
        <v/>
      </c>
      <c r="G15" s="244" t="n"/>
    </row>
    <row r="16">
      <c r="A16" s="148" t="n">
        <v>7</v>
      </c>
      <c r="B16" s="95" t="n"/>
      <c r="C16" s="145">
        <f>F15</f>
        <v/>
      </c>
      <c r="D16" s="145">
        <f>ROUND($B$4/12*C16,2)</f>
        <v/>
      </c>
      <c r="E16" s="90" t="n"/>
      <c r="F16" s="145">
        <f>C16+D16+E16</f>
        <v/>
      </c>
      <c r="G16" s="244" t="n"/>
    </row>
    <row r="17">
      <c r="A17" s="148" t="n">
        <v>8</v>
      </c>
      <c r="B17" s="95" t="n"/>
      <c r="C17" s="145">
        <f>F16</f>
        <v/>
      </c>
      <c r="D17" s="145">
        <f>ROUND($B$4/12*C17,2)</f>
        <v/>
      </c>
      <c r="E17" s="90" t="n"/>
      <c r="F17" s="145">
        <f>C17+D17+E17</f>
        <v/>
      </c>
      <c r="G17" s="244" t="n"/>
    </row>
    <row r="18">
      <c r="A18" s="148" t="n">
        <v>9</v>
      </c>
      <c r="B18" s="95" t="n"/>
      <c r="C18" s="145">
        <f>F17</f>
        <v/>
      </c>
      <c r="D18" s="145">
        <f>ROUND($B$4/12*C18,2)</f>
        <v/>
      </c>
      <c r="E18" s="90" t="n"/>
      <c r="F18" s="145">
        <f>C18+D18+E18</f>
        <v/>
      </c>
      <c r="G18" s="244" t="n"/>
    </row>
    <row r="19">
      <c r="A19" s="148" t="n">
        <v>10</v>
      </c>
      <c r="B19" s="95" t="n"/>
      <c r="C19" s="145">
        <f>F18</f>
        <v/>
      </c>
      <c r="D19" s="145">
        <f>ROUND($B$4/12*C19,2)</f>
        <v/>
      </c>
      <c r="E19" s="90" t="n"/>
      <c r="F19" s="145">
        <f>C19+D19+E19</f>
        <v/>
      </c>
      <c r="G19" s="244" t="n"/>
    </row>
    <row r="20">
      <c r="A20" s="148" t="n">
        <v>11</v>
      </c>
      <c r="B20" s="95" t="n"/>
      <c r="C20" s="145">
        <f>F19</f>
        <v/>
      </c>
      <c r="D20" s="145">
        <f>ROUND($B$4/12*C20,2)</f>
        <v/>
      </c>
      <c r="E20" s="90" t="n"/>
      <c r="F20" s="145">
        <f>C20+D20+E20</f>
        <v/>
      </c>
      <c r="G20" s="244" t="n"/>
    </row>
    <row r="21">
      <c r="A21" s="148" t="n">
        <v>12</v>
      </c>
      <c r="B21" s="95" t="n"/>
      <c r="C21" s="145">
        <f>F20</f>
        <v/>
      </c>
      <c r="D21" s="145">
        <f>ROUND($B$4/12*C21,2)</f>
        <v/>
      </c>
      <c r="E21" s="90" t="n"/>
      <c r="F21" s="145">
        <f>C21+D21+E21</f>
        <v/>
      </c>
      <c r="G21" s="244" t="n"/>
    </row>
    <row r="22">
      <c r="A22" s="148" t="n">
        <v>13</v>
      </c>
      <c r="B22" s="95" t="n"/>
      <c r="C22" s="145">
        <f>F21</f>
        <v/>
      </c>
      <c r="D22" s="145">
        <f>ROUND($B$4/12*C22,2)</f>
        <v/>
      </c>
      <c r="E22" s="90" t="n"/>
      <c r="F22" s="145">
        <f>C22+D22+E22</f>
        <v/>
      </c>
      <c r="G22" s="244" t="n"/>
    </row>
    <row r="23">
      <c r="A23" s="148" t="n">
        <v>14</v>
      </c>
      <c r="B23" s="95" t="n"/>
      <c r="C23" s="145">
        <f>F22</f>
        <v/>
      </c>
      <c r="D23" s="145">
        <f>ROUND($B$4/12*C23,2)</f>
        <v/>
      </c>
      <c r="E23" s="90" t="n"/>
      <c r="F23" s="145">
        <f>C23+D23+E23</f>
        <v/>
      </c>
      <c r="G23" s="244" t="n"/>
    </row>
    <row r="24">
      <c r="A24" s="148" t="n">
        <v>15</v>
      </c>
      <c r="B24" s="95" t="n"/>
      <c r="C24" s="145">
        <f>F23</f>
        <v/>
      </c>
      <c r="D24" s="145">
        <f>ROUND($B$4/12*C24,2)</f>
        <v/>
      </c>
      <c r="E24" s="90" t="n"/>
      <c r="F24" s="145">
        <f>C24+D24+E24</f>
        <v/>
      </c>
      <c r="G24" s="244" t="n"/>
    </row>
    <row r="25">
      <c r="A25" s="148" t="n">
        <v>16</v>
      </c>
      <c r="B25" s="95" t="n"/>
      <c r="C25" s="145">
        <f>F24</f>
        <v/>
      </c>
      <c r="D25" s="145">
        <f>ROUND($B$4/12*C25,2)</f>
        <v/>
      </c>
      <c r="E25" s="90" t="n"/>
      <c r="F25" s="145">
        <f>C25+D25+E25</f>
        <v/>
      </c>
      <c r="G25" s="244" t="n"/>
    </row>
    <row r="26">
      <c r="A26" s="148" t="n">
        <v>17</v>
      </c>
      <c r="B26" s="95" t="n"/>
      <c r="C26" s="145">
        <f>F25</f>
        <v/>
      </c>
      <c r="D26" s="145">
        <f>ROUND($B$4/12*C26,2)</f>
        <v/>
      </c>
      <c r="E26" s="90" t="n"/>
      <c r="F26" s="145">
        <f>C26+D26+E26</f>
        <v/>
      </c>
      <c r="G26" s="244" t="n"/>
    </row>
    <row r="27">
      <c r="A27" s="148" t="n">
        <v>18</v>
      </c>
      <c r="B27" s="95" t="n"/>
      <c r="C27" s="145">
        <f>F26</f>
        <v/>
      </c>
      <c r="D27" s="145">
        <f>ROUND($B$4/12*C27,2)</f>
        <v/>
      </c>
      <c r="E27" s="90" t="n"/>
      <c r="F27" s="145">
        <f>C27+D27+E27</f>
        <v/>
      </c>
      <c r="G27" s="244" t="n"/>
    </row>
    <row r="28">
      <c r="A28" s="148" t="n">
        <v>19</v>
      </c>
      <c r="B28" s="95" t="n"/>
      <c r="C28" s="145">
        <f>F27</f>
        <v/>
      </c>
      <c r="D28" s="145">
        <f>ROUND($B$4/12*C28,2)</f>
        <v/>
      </c>
      <c r="E28" s="90" t="n"/>
      <c r="F28" s="145">
        <f>C28+D28+E28</f>
        <v/>
      </c>
      <c r="G28" s="244" t="n"/>
    </row>
    <row r="29">
      <c r="A29" s="148" t="n">
        <v>20</v>
      </c>
      <c r="B29" s="95" t="n"/>
      <c r="C29" s="145">
        <f>F28</f>
        <v/>
      </c>
      <c r="D29" s="145">
        <f>ROUND($B$4/12*C29,2)</f>
        <v/>
      </c>
      <c r="E29" s="90" t="n"/>
      <c r="F29" s="145">
        <f>C29+D29+E29</f>
        <v/>
      </c>
      <c r="G29" s="244" t="n"/>
    </row>
    <row r="30">
      <c r="A30" s="148" t="n">
        <v>21</v>
      </c>
      <c r="B30" s="95" t="n"/>
      <c r="C30" s="145">
        <f>F29</f>
        <v/>
      </c>
      <c r="D30" s="145">
        <f>ROUND($B$4/12*C30,2)</f>
        <v/>
      </c>
      <c r="E30" s="90" t="n"/>
      <c r="F30" s="145">
        <f>C30+D30+E30</f>
        <v/>
      </c>
      <c r="G30" s="244" t="n"/>
    </row>
    <row r="31">
      <c r="A31" s="148" t="n">
        <v>22</v>
      </c>
      <c r="B31" s="95" t="n"/>
      <c r="C31" s="145">
        <f>F30</f>
        <v/>
      </c>
      <c r="D31" s="145">
        <f>ROUND($B$4/12*C31,2)</f>
        <v/>
      </c>
      <c r="E31" s="90" t="n"/>
      <c r="F31" s="145">
        <f>C31+D31+E31</f>
        <v/>
      </c>
      <c r="G31" s="244" t="n"/>
    </row>
    <row r="32">
      <c r="A32" s="148" t="n">
        <v>23</v>
      </c>
      <c r="B32" s="95" t="n"/>
      <c r="C32" s="145">
        <f>F31</f>
        <v/>
      </c>
      <c r="D32" s="145">
        <f>ROUND($B$4/12*C32,2)</f>
        <v/>
      </c>
      <c r="E32" s="90" t="n"/>
      <c r="F32" s="145">
        <f>C32+D32+E32</f>
        <v/>
      </c>
      <c r="G32" s="244" t="n"/>
    </row>
    <row r="33">
      <c r="A33" s="148" t="n">
        <v>24</v>
      </c>
      <c r="B33" s="95" t="n"/>
      <c r="C33" s="145">
        <f>F32</f>
        <v/>
      </c>
      <c r="D33" s="145">
        <f>ROUND($B$4/12*C33,2)</f>
        <v/>
      </c>
      <c r="E33" s="90" t="n"/>
      <c r="F33" s="145">
        <f>C33+D33+E33</f>
        <v/>
      </c>
      <c r="G33" s="244" t="n"/>
    </row>
    <row r="34">
      <c r="A34" s="148" t="n">
        <v>25</v>
      </c>
      <c r="B34" s="95" t="n"/>
      <c r="C34" s="145">
        <f>F33</f>
        <v/>
      </c>
      <c r="D34" s="145">
        <f>ROUND($B$4/12*C34,2)</f>
        <v/>
      </c>
      <c r="E34" s="90" t="n"/>
      <c r="F34" s="145">
        <f>C34+D34+E34</f>
        <v/>
      </c>
      <c r="G34" s="244" t="n"/>
    </row>
    <row r="35">
      <c r="A35" s="148" t="n">
        <v>26</v>
      </c>
      <c r="B35" s="95" t="n"/>
      <c r="C35" s="145">
        <f>F34</f>
        <v/>
      </c>
      <c r="D35" s="145">
        <f>ROUND($B$4/12*C35,2)</f>
        <v/>
      </c>
      <c r="E35" s="90" t="n"/>
      <c r="F35" s="145">
        <f>C35+D35+E35</f>
        <v/>
      </c>
      <c r="G35" s="244" t="n"/>
    </row>
    <row r="36">
      <c r="A36" s="148" t="n">
        <v>27</v>
      </c>
      <c r="B36" s="95" t="n"/>
      <c r="C36" s="145">
        <f>F35</f>
        <v/>
      </c>
      <c r="D36" s="145">
        <f>ROUND($B$4/12*C36,2)</f>
        <v/>
      </c>
      <c r="E36" s="90" t="n"/>
      <c r="F36" s="145">
        <f>C36+D36+E36</f>
        <v/>
      </c>
      <c r="G36" s="244" t="n"/>
    </row>
    <row r="37">
      <c r="A37" s="148" t="n">
        <v>28</v>
      </c>
      <c r="B37" s="95" t="n"/>
      <c r="C37" s="145">
        <f>F36</f>
        <v/>
      </c>
      <c r="D37" s="145">
        <f>ROUND($B$4/12*C37,2)</f>
        <v/>
      </c>
      <c r="E37" s="90" t="n"/>
      <c r="F37" s="145">
        <f>C37+D37+E37</f>
        <v/>
      </c>
      <c r="G37" s="244" t="n"/>
    </row>
    <row r="38">
      <c r="A38" s="148" t="n">
        <v>29</v>
      </c>
      <c r="B38" s="95" t="n"/>
      <c r="C38" s="145">
        <f>F37</f>
        <v/>
      </c>
      <c r="D38" s="145">
        <f>ROUND($B$4/12*C38,2)</f>
        <v/>
      </c>
      <c r="E38" s="90" t="n"/>
      <c r="F38" s="145">
        <f>C38+D38+E38</f>
        <v/>
      </c>
      <c r="G38" s="244" t="n"/>
    </row>
    <row r="39">
      <c r="A39" s="148" t="n">
        <v>30</v>
      </c>
      <c r="B39" s="95" t="n"/>
      <c r="C39" s="145">
        <f>F38</f>
        <v/>
      </c>
      <c r="D39" s="145">
        <f>ROUND($B$4/12*C39,2)</f>
        <v/>
      </c>
      <c r="E39" s="90" t="n"/>
      <c r="F39" s="145">
        <f>C39+D39+E39</f>
        <v/>
      </c>
      <c r="G39" s="244" t="n"/>
    </row>
    <row r="40">
      <c r="A40" s="148" t="n">
        <v>31</v>
      </c>
      <c r="B40" s="95" t="n"/>
      <c r="C40" s="145">
        <f>F39</f>
        <v/>
      </c>
      <c r="D40" s="145">
        <f>ROUND($B$4/12*C40,2)</f>
        <v/>
      </c>
      <c r="E40" s="90" t="n"/>
      <c r="F40" s="145">
        <f>C40+D40+E40</f>
        <v/>
      </c>
      <c r="G40" s="244" t="n"/>
    </row>
    <row r="41">
      <c r="A41" s="148" t="n">
        <v>32</v>
      </c>
      <c r="B41" s="95" t="n"/>
      <c r="C41" s="145">
        <f>F40</f>
        <v/>
      </c>
      <c r="D41" s="145">
        <f>ROUND($B$4/12*C41,2)</f>
        <v/>
      </c>
      <c r="E41" s="90" t="n"/>
      <c r="F41" s="145">
        <f>C41+D41+E41</f>
        <v/>
      </c>
      <c r="G41" s="244" t="n"/>
    </row>
    <row r="42">
      <c r="A42" s="148" t="n">
        <v>33</v>
      </c>
      <c r="B42" s="95" t="n"/>
      <c r="C42" s="145">
        <f>F41</f>
        <v/>
      </c>
      <c r="D42" s="145">
        <f>ROUND($B$4/12*C42,2)</f>
        <v/>
      </c>
      <c r="E42" s="90" t="n"/>
      <c r="F42" s="145">
        <f>C42+D42+E42</f>
        <v/>
      </c>
      <c r="G42" s="244" t="n"/>
    </row>
    <row r="43">
      <c r="A43" s="148" t="n">
        <v>34</v>
      </c>
      <c r="B43" s="95" t="n"/>
      <c r="C43" s="145">
        <f>F42</f>
        <v/>
      </c>
      <c r="D43" s="145">
        <f>ROUND($B$4/12*C43,2)</f>
        <v/>
      </c>
      <c r="E43" s="90" t="n"/>
      <c r="F43" s="145">
        <f>C43+D43+E43</f>
        <v/>
      </c>
      <c r="G43" s="244" t="n"/>
    </row>
    <row r="44">
      <c r="A44" s="148" t="n">
        <v>35</v>
      </c>
      <c r="B44" s="95" t="n"/>
      <c r="C44" s="145">
        <f>F43</f>
        <v/>
      </c>
      <c r="D44" s="145">
        <f>ROUND($B$4/12*C44,2)</f>
        <v/>
      </c>
      <c r="E44" s="90" t="n"/>
      <c r="F44" s="145">
        <f>C44+D44+E44</f>
        <v/>
      </c>
      <c r="G44" s="244" t="n"/>
    </row>
    <row r="45">
      <c r="A45" s="148" t="n">
        <v>36</v>
      </c>
      <c r="B45" s="95" t="n"/>
      <c r="C45" s="145">
        <f>F44</f>
        <v/>
      </c>
      <c r="D45" s="145">
        <f>ROUND($B$4/12*C45,2)</f>
        <v/>
      </c>
      <c r="E45" s="90" t="n"/>
      <c r="F45" s="145">
        <f>C45+D45+E45</f>
        <v/>
      </c>
      <c r="G45" s="244" t="n"/>
    </row>
    <row r="46">
      <c r="A46" s="148" t="n">
        <v>37</v>
      </c>
      <c r="B46" s="95" t="n"/>
      <c r="C46" s="145">
        <f>F45</f>
        <v/>
      </c>
      <c r="D46" s="145">
        <f>ROUND($B$4/12*C46,2)</f>
        <v/>
      </c>
      <c r="E46" s="90" t="n"/>
      <c r="F46" s="145">
        <f>C46+D46+E46</f>
        <v/>
      </c>
      <c r="G46" s="244" t="n"/>
    </row>
    <row r="47">
      <c r="A47" s="148" t="n">
        <v>38</v>
      </c>
      <c r="B47" s="95" t="n"/>
      <c r="C47" s="145">
        <f>F46</f>
        <v/>
      </c>
      <c r="D47" s="145">
        <f>ROUND($B$4/12*C47,2)</f>
        <v/>
      </c>
      <c r="E47" s="90" t="n"/>
      <c r="F47" s="145">
        <f>C47+D47+E47</f>
        <v/>
      </c>
      <c r="G47" s="244" t="n"/>
    </row>
    <row r="48">
      <c r="A48" s="148" t="n">
        <v>39</v>
      </c>
      <c r="B48" s="95" t="n"/>
      <c r="C48" s="145">
        <f>F47</f>
        <v/>
      </c>
      <c r="D48" s="145">
        <f>ROUND($B$4/12*C48,2)</f>
        <v/>
      </c>
      <c r="E48" s="90" t="n"/>
      <c r="F48" s="145">
        <f>C48+D48+E48</f>
        <v/>
      </c>
      <c r="G48" s="244" t="n"/>
    </row>
    <row r="49">
      <c r="A49" s="148" t="n">
        <v>40</v>
      </c>
      <c r="B49" s="95" t="n"/>
      <c r="C49" s="145">
        <f>F48</f>
        <v/>
      </c>
      <c r="D49" s="145">
        <f>ROUND($B$4/12*C49,2)</f>
        <v/>
      </c>
      <c r="E49" s="90" t="n"/>
      <c r="F49" s="145">
        <f>C49+D49+E49</f>
        <v/>
      </c>
      <c r="G49" s="244" t="n"/>
    </row>
    <row r="50">
      <c r="A50" s="148" t="n">
        <v>41</v>
      </c>
      <c r="B50" s="95" t="n"/>
      <c r="C50" s="145">
        <f>F49</f>
        <v/>
      </c>
      <c r="D50" s="145">
        <f>ROUND($B$4/12*C50,2)</f>
        <v/>
      </c>
      <c r="E50" s="90" t="n"/>
      <c r="F50" s="145">
        <f>C50+D50+E50</f>
        <v/>
      </c>
      <c r="G50" s="244" t="n"/>
    </row>
    <row r="51">
      <c r="A51" s="148" t="n">
        <v>42</v>
      </c>
      <c r="B51" s="95" t="n"/>
      <c r="C51" s="145">
        <f>F50</f>
        <v/>
      </c>
      <c r="D51" s="145">
        <f>ROUND($B$4/12*C51,2)</f>
        <v/>
      </c>
      <c r="E51" s="90" t="n"/>
      <c r="F51" s="145">
        <f>C51+D51+E51</f>
        <v/>
      </c>
      <c r="G51" s="244" t="n"/>
    </row>
    <row r="52">
      <c r="A52" s="148" t="n">
        <v>43</v>
      </c>
      <c r="B52" s="95" t="n"/>
      <c r="C52" s="145">
        <f>F51</f>
        <v/>
      </c>
      <c r="D52" s="145">
        <f>ROUND($B$4/12*C52,2)</f>
        <v/>
      </c>
      <c r="E52" s="90" t="n"/>
      <c r="F52" s="145">
        <f>C52+D52+E52</f>
        <v/>
      </c>
      <c r="G52" s="244" t="n"/>
    </row>
    <row r="53">
      <c r="A53" s="148" t="n">
        <v>44</v>
      </c>
      <c r="B53" s="95" t="n"/>
      <c r="C53" s="145">
        <f>F52</f>
        <v/>
      </c>
      <c r="D53" s="145">
        <f>ROUND($B$4/12*C53,2)</f>
        <v/>
      </c>
      <c r="E53" s="90" t="n"/>
      <c r="F53" s="145">
        <f>C53+D53+E53</f>
        <v/>
      </c>
      <c r="G53" s="244" t="n"/>
    </row>
    <row r="54">
      <c r="A54" s="148" t="n">
        <v>45</v>
      </c>
      <c r="B54" s="95" t="n"/>
      <c r="C54" s="145">
        <f>F53</f>
        <v/>
      </c>
      <c r="D54" s="145">
        <f>ROUND($B$4/12*C54,2)</f>
        <v/>
      </c>
      <c r="E54" s="90" t="n"/>
      <c r="F54" s="145">
        <f>C54+D54+E54</f>
        <v/>
      </c>
      <c r="G54" s="244" t="n"/>
    </row>
    <row r="55">
      <c r="A55" s="148" t="n">
        <v>46</v>
      </c>
      <c r="B55" s="95" t="n"/>
      <c r="C55" s="145">
        <f>F54</f>
        <v/>
      </c>
      <c r="D55" s="145">
        <f>ROUND($B$4/12*C55,2)</f>
        <v/>
      </c>
      <c r="E55" s="90" t="n"/>
      <c r="F55" s="145">
        <f>C55+D55+E55</f>
        <v/>
      </c>
      <c r="G55" s="244" t="n"/>
    </row>
    <row r="56">
      <c r="A56" s="148" t="n">
        <v>47</v>
      </c>
      <c r="B56" s="95" t="n"/>
      <c r="C56" s="145">
        <f>F55</f>
        <v/>
      </c>
      <c r="D56" s="145">
        <f>ROUND($B$4/12*C56,2)</f>
        <v/>
      </c>
      <c r="E56" s="90" t="n"/>
      <c r="F56" s="145">
        <f>C56+D56+E56</f>
        <v/>
      </c>
      <c r="G56" s="244" t="n"/>
    </row>
    <row r="57">
      <c r="A57" s="148" t="n">
        <v>48</v>
      </c>
      <c r="B57" s="95" t="n"/>
      <c r="C57" s="145">
        <f>F56</f>
        <v/>
      </c>
      <c r="D57" s="145">
        <f>ROUND($B$4/12*C57,2)</f>
        <v/>
      </c>
      <c r="E57" s="90" t="n"/>
      <c r="F57" s="145">
        <f>C57+D57+E57</f>
        <v/>
      </c>
      <c r="G57" s="244" t="n"/>
    </row>
    <row r="58">
      <c r="A58" s="148" t="n">
        <v>49</v>
      </c>
      <c r="B58" s="95" t="n"/>
      <c r="C58" s="145">
        <f>F57</f>
        <v/>
      </c>
      <c r="D58" s="145">
        <f>ROUND($B$4/12*C58,2)</f>
        <v/>
      </c>
      <c r="E58" s="90" t="n"/>
      <c r="F58" s="145">
        <f>C58+D58+E58</f>
        <v/>
      </c>
      <c r="G58" s="244" t="n"/>
    </row>
    <row r="59">
      <c r="A59" s="148" t="n">
        <v>50</v>
      </c>
      <c r="B59" s="95" t="n"/>
      <c r="C59" s="145">
        <f>F58</f>
        <v/>
      </c>
      <c r="D59" s="145">
        <f>ROUND($B$4/12*C59,2)</f>
        <v/>
      </c>
      <c r="E59" s="90" t="n"/>
      <c r="F59" s="145">
        <f>C59+D59+E59</f>
        <v/>
      </c>
      <c r="G59" s="244" t="n"/>
    </row>
    <row r="60">
      <c r="A60" s="148" t="n">
        <v>51</v>
      </c>
      <c r="B60" s="95" t="n"/>
      <c r="C60" s="145">
        <f>F59</f>
        <v/>
      </c>
      <c r="D60" s="145">
        <f>ROUND($B$4/12*C60,2)</f>
        <v/>
      </c>
      <c r="E60" s="90" t="n"/>
      <c r="F60" s="145">
        <f>C60+D60+E60</f>
        <v/>
      </c>
      <c r="G60" s="244" t="n"/>
    </row>
    <row r="61">
      <c r="A61" s="148" t="n">
        <v>52</v>
      </c>
      <c r="B61" s="95" t="n"/>
      <c r="C61" s="145">
        <f>F60</f>
        <v/>
      </c>
      <c r="D61" s="145">
        <f>ROUND($B$4/12*C61,2)</f>
        <v/>
      </c>
      <c r="E61" s="90" t="n"/>
      <c r="F61" s="145">
        <f>C61+D61+E61</f>
        <v/>
      </c>
      <c r="G61" s="244" t="n"/>
    </row>
    <row r="62">
      <c r="A62" s="148" t="n">
        <v>53</v>
      </c>
      <c r="B62" s="95" t="n"/>
      <c r="C62" s="145">
        <f>F61</f>
        <v/>
      </c>
      <c r="D62" s="145">
        <f>ROUND($B$4/12*C62,2)</f>
        <v/>
      </c>
      <c r="E62" s="90" t="n"/>
      <c r="F62" s="145">
        <f>C62+D62+E62</f>
        <v/>
      </c>
      <c r="G62" s="244" t="n"/>
    </row>
    <row r="63">
      <c r="A63" s="148" t="n">
        <v>54</v>
      </c>
      <c r="B63" s="95" t="n"/>
      <c r="C63" s="145">
        <f>F62</f>
        <v/>
      </c>
      <c r="D63" s="145">
        <f>ROUND($B$4/12*C63,2)</f>
        <v/>
      </c>
      <c r="E63" s="90" t="n"/>
      <c r="F63" s="145">
        <f>C63+D63+E63</f>
        <v/>
      </c>
      <c r="G63" s="244" t="n"/>
    </row>
    <row r="64">
      <c r="A64" s="148" t="n">
        <v>55</v>
      </c>
      <c r="B64" s="95" t="n"/>
      <c r="C64" s="145">
        <f>F63</f>
        <v/>
      </c>
      <c r="D64" s="145">
        <f>ROUND($B$4/12*C64,2)</f>
        <v/>
      </c>
      <c r="E64" s="90" t="n"/>
      <c r="F64" s="145">
        <f>C64+D64+E64</f>
        <v/>
      </c>
      <c r="G64" s="244" t="n"/>
    </row>
    <row r="65">
      <c r="A65" s="148" t="n">
        <v>56</v>
      </c>
      <c r="B65" s="95" t="n"/>
      <c r="C65" s="145">
        <f>F64</f>
        <v/>
      </c>
      <c r="D65" s="145">
        <f>ROUND($B$4/12*C65,2)</f>
        <v/>
      </c>
      <c r="E65" s="90" t="n"/>
      <c r="F65" s="145">
        <f>C65+D65+E65</f>
        <v/>
      </c>
      <c r="G65" s="244" t="n"/>
    </row>
    <row r="66">
      <c r="A66" s="148" t="n">
        <v>57</v>
      </c>
      <c r="B66" s="95" t="n"/>
      <c r="C66" s="145">
        <f>F65</f>
        <v/>
      </c>
      <c r="D66" s="145">
        <f>ROUND($B$4/12*C66,2)</f>
        <v/>
      </c>
      <c r="E66" s="90" t="n"/>
      <c r="F66" s="145">
        <f>C66+D66+E66</f>
        <v/>
      </c>
      <c r="G66" s="244" t="n"/>
    </row>
    <row r="67">
      <c r="A67" s="148" t="n">
        <v>58</v>
      </c>
      <c r="B67" s="95" t="n"/>
      <c r="C67" s="145">
        <f>F66</f>
        <v/>
      </c>
      <c r="D67" s="145">
        <f>ROUND($B$4/12*C67,2)</f>
        <v/>
      </c>
      <c r="E67" s="90" t="n"/>
      <c r="F67" s="145">
        <f>C67+D67+E67</f>
        <v/>
      </c>
      <c r="G67" s="244" t="n"/>
    </row>
    <row r="68">
      <c r="A68" s="148" t="n">
        <v>59</v>
      </c>
      <c r="B68" s="95" t="n"/>
      <c r="C68" s="145">
        <f>F67</f>
        <v/>
      </c>
      <c r="D68" s="145">
        <f>ROUND($B$4/12*C68,2)</f>
        <v/>
      </c>
      <c r="E68" s="90" t="n"/>
      <c r="F68" s="145">
        <f>C68+D68+E68</f>
        <v/>
      </c>
      <c r="G68" s="244" t="n"/>
    </row>
    <row r="69">
      <c r="A69" s="148" t="n">
        <v>60</v>
      </c>
      <c r="B69" s="95" t="n"/>
      <c r="C69" s="145">
        <f>F68</f>
        <v/>
      </c>
      <c r="D69" s="145">
        <f>ROUND($B$4/12*C69,2)</f>
        <v/>
      </c>
      <c r="E69" s="90" t="n"/>
      <c r="F69" s="145">
        <f>C69+D69+E69</f>
        <v/>
      </c>
      <c r="G69" s="244" t="n"/>
    </row>
    <row r="70">
      <c r="A70" s="249" t="n"/>
      <c r="B70" s="131" t="inlineStr">
        <is>
          <t>TOTAL interest</t>
        </is>
      </c>
      <c r="C70" s="249" t="n"/>
      <c r="D70" s="154">
        <f>SUM(D10:D69)</f>
        <v/>
      </c>
      <c r="E70" s="249" t="n"/>
      <c r="F70" s="249" t="n"/>
      <c r="G70" s="244" t="n"/>
    </row>
  </sheetData>
  <mergeCells count="5">
    <mergeCell ref="F2:G2"/>
    <mergeCell ref="A1:G1"/>
    <mergeCell ref="A6:G6"/>
    <mergeCell ref="A2:D2"/>
    <mergeCell ref="A7:G7"/>
  </mergeCells>
  <pageMargins left="0.75" right="0.75" top="1" bottom="1" header="0.5" footer="0.5"/>
  <pageSetup orientation="landscape" fitToHeight="0" fitToWidth="1"/>
</worksheet>
</file>

<file path=xl/worksheets/sheet22.xml><?xml version="1.0" encoding="utf-8"?>
<worksheet xmlns="http://schemas.openxmlformats.org/spreadsheetml/2006/main">
  <sheetPr>
    <tabColor rgb="009AA3B2"/>
    <outlinePr summaryBelow="1" summaryRight="1"/>
    <pageSetUpPr fitToPage="1"/>
  </sheetPr>
  <dimension ref="A1:F24"/>
  <sheetViews>
    <sheetView showGridLines="0" workbookViewId="0">
      <pane ySplit="4" topLeftCell="A5" activePane="bottomLeft" state="frozen"/>
      <selection pane="bottomLeft" activeCell="A1" sqref="A1"/>
    </sheetView>
  </sheetViews>
  <sheetFormatPr baseColWidth="8" defaultRowHeight="15"/>
  <cols>
    <col width="7" customWidth="1" min="1" max="1"/>
    <col width="8" customWidth="1" min="2" max="2"/>
    <col width="52" customWidth="1" min="3" max="3"/>
    <col width="14" customWidth="1" min="4" max="4"/>
    <col width="26" customWidth="1" min="5" max="5"/>
    <col width="4" customWidth="1" min="6" max="6"/>
  </cols>
  <sheetData>
    <row r="1" ht="24" customHeight="1">
      <c r="A1" s="81" t="inlineStr">
        <is>
          <t>TTR  ·  Company tax return — label bridge (NAT 0656)</t>
        </is>
      </c>
      <c r="B1" s="66" t="n"/>
      <c r="C1" s="66" t="n"/>
      <c r="D1" s="66" t="n"/>
      <c r="E1" s="66" t="n"/>
      <c r="F1" s="66" t="n"/>
    </row>
    <row r="2">
      <c r="A2" s="121">
        <f>'00 Index'!$C$3&amp;"    ·    FY "&amp;'00 Index'!$C$4</f>
        <v/>
      </c>
      <c r="E2" s="125" t="inlineStr">
        <is>
          <t>ATO item(s):</t>
        </is>
      </c>
      <c r="F2" s="124" t="inlineStr">
        <is>
          <t>All</t>
        </is>
      </c>
    </row>
    <row r="3" ht="6" customHeight="1">
      <c r="A3" s="244" t="n"/>
      <c r="B3" s="244" t="n"/>
      <c r="C3" s="244" t="n"/>
      <c r="D3" s="244" t="n"/>
      <c r="E3" s="244" t="n"/>
      <c r="F3" s="244" t="n"/>
    </row>
    <row r="4" ht="26" customHeight="1">
      <c r="A4" s="9" t="inlineStr">
        <is>
          <t>Item</t>
        </is>
      </c>
      <c r="B4" s="9" t="inlineStr">
        <is>
          <t>Label</t>
        </is>
      </c>
      <c r="C4" s="9" t="inlineStr">
        <is>
          <t>Return label</t>
        </is>
      </c>
      <c r="D4" s="9" t="inlineStr">
        <is>
          <t>Amount</t>
        </is>
      </c>
      <c r="E4" s="9" t="inlineStr">
        <is>
          <t>Workpaper source</t>
        </is>
      </c>
      <c r="F4" s="31" t="inlineStr"/>
    </row>
    <row r="5">
      <c r="A5" s="39" t="inlineStr">
        <is>
          <t>6</t>
        </is>
      </c>
      <c r="B5" s="39" t="inlineStr">
        <is>
          <t>F</t>
        </is>
      </c>
      <c r="C5" s="148" t="inlineStr">
        <is>
          <t>Gross interest</t>
        </is>
      </c>
      <c r="D5" s="134">
        <f>'I01 Investment Summary'!C5</f>
        <v/>
      </c>
      <c r="E5" s="132" t="inlineStr">
        <is>
          <t>I01 Investment Summary</t>
        </is>
      </c>
      <c r="F5" s="244" t="n"/>
    </row>
    <row r="6">
      <c r="A6" s="39" t="inlineStr">
        <is>
          <t>6</t>
        </is>
      </c>
      <c r="B6" s="39" t="inlineStr">
        <is>
          <t>H</t>
        </is>
      </c>
      <c r="C6" s="148" t="inlineStr">
        <is>
          <t>Total dividends</t>
        </is>
      </c>
      <c r="D6" s="134">
        <f>'I10 Dividends'!D25+'I10 Dividends'!E25</f>
        <v/>
      </c>
      <c r="E6" s="132" t="inlineStr">
        <is>
          <t>I10 Dividends</t>
        </is>
      </c>
      <c r="F6" s="244" t="n"/>
    </row>
    <row r="7">
      <c r="A7" s="39" t="inlineStr">
        <is>
          <t>6</t>
        </is>
      </c>
      <c r="B7" s="39" t="inlineStr">
        <is>
          <t>E</t>
        </is>
      </c>
      <c r="C7" s="148" t="inlineStr">
        <is>
          <t>Gross distribution from trusts</t>
        </is>
      </c>
      <c r="D7" s="134">
        <f>'I20 Fund Distributions'!D20+'I20 Fund Distributions'!E20</f>
        <v/>
      </c>
      <c r="E7" s="132" t="inlineStr">
        <is>
          <t>I20 Fund Distributions</t>
        </is>
      </c>
      <c r="F7" s="244" t="n"/>
    </row>
    <row r="8">
      <c r="A8" s="39" t="inlineStr">
        <is>
          <t>6</t>
        </is>
      </c>
      <c r="B8" s="39" t="inlineStr">
        <is>
          <t>T</t>
        </is>
      </c>
      <c r="C8" s="148" t="inlineStr">
        <is>
          <t>Total profit or loss (accounting)</t>
        </is>
      </c>
      <c r="D8" s="134">
        <f>'T10 Tax Calc'!B6</f>
        <v/>
      </c>
      <c r="E8" s="132" t="inlineStr">
        <is>
          <t>T10 Tax Calc</t>
        </is>
      </c>
      <c r="F8" s="244" t="n"/>
    </row>
    <row r="9">
      <c r="A9" s="39" t="inlineStr">
        <is>
          <t>7</t>
        </is>
      </c>
      <c r="B9" s="39" t="inlineStr">
        <is>
          <t>J</t>
        </is>
      </c>
      <c r="C9" s="148" t="inlineStr">
        <is>
          <t>Franking credits</t>
        </is>
      </c>
      <c r="D9" s="134">
        <f>'T10 Tax Calc'!B7</f>
        <v/>
      </c>
      <c r="E9" s="132" t="inlineStr">
        <is>
          <t>T10 Tax Calc</t>
        </is>
      </c>
      <c r="F9" s="244" t="n"/>
    </row>
    <row r="10">
      <c r="A10" s="39" t="inlineStr">
        <is>
          <t>7</t>
        </is>
      </c>
      <c r="B10" s="39" t="inlineStr">
        <is>
          <t>A</t>
        </is>
      </c>
      <c r="C10" s="148" t="inlineStr">
        <is>
          <t>Net capital gain</t>
        </is>
      </c>
      <c r="D10" s="134">
        <f>'C10 CGT Summary'!B17</f>
        <v/>
      </c>
      <c r="E10" s="132" t="inlineStr">
        <is>
          <t>C10 CGT Summary</t>
        </is>
      </c>
      <c r="F10" s="244" t="n"/>
    </row>
    <row r="11">
      <c r="A11" s="39" t="inlineStr">
        <is>
          <t>7</t>
        </is>
      </c>
      <c r="B11" s="39" t="inlineStr">
        <is>
          <t>W</t>
        </is>
      </c>
      <c r="C11" s="148" t="inlineStr">
        <is>
          <t>Non-deductible expenses</t>
        </is>
      </c>
      <c r="D11" s="134">
        <f>'T10 Tax Calc'!B8</f>
        <v/>
      </c>
      <c r="E11" s="132" t="inlineStr">
        <is>
          <t>T10 Tax Calc</t>
        </is>
      </c>
      <c r="F11" s="244" t="n"/>
    </row>
    <row r="12">
      <c r="A12" s="39" t="inlineStr">
        <is>
          <t>7</t>
        </is>
      </c>
      <c r="B12" s="39" t="inlineStr">
        <is>
          <t>R</t>
        </is>
      </c>
      <c r="C12" s="148" t="inlineStr">
        <is>
          <t>Tax losses deducted</t>
        </is>
      </c>
      <c r="D12" s="134">
        <f>-'T10 Tax Calc'!B15</f>
        <v/>
      </c>
      <c r="E12" s="132" t="inlineStr">
        <is>
          <t>T10 Tax Calc / L01</t>
        </is>
      </c>
      <c r="F12" s="244" t="n"/>
    </row>
    <row r="13">
      <c r="A13" s="39" t="inlineStr">
        <is>
          <t>7</t>
        </is>
      </c>
      <c r="B13" s="39" t="inlineStr">
        <is>
          <t>T</t>
        </is>
      </c>
      <c r="C13" s="148" t="inlineStr">
        <is>
          <t>Taxable / net income or loss</t>
        </is>
      </c>
      <c r="D13" s="134">
        <f>'T10 Tax Calc'!B17</f>
        <v/>
      </c>
      <c r="E13" s="132" t="inlineStr">
        <is>
          <t>T10 Tax Calc</t>
        </is>
      </c>
      <c r="F13" s="244" t="n"/>
    </row>
    <row r="14">
      <c r="A14" s="39" t="inlineStr">
        <is>
          <t>8</t>
        </is>
      </c>
      <c r="B14" s="39" t="inlineStr">
        <is>
          <t>M</t>
        </is>
      </c>
      <c r="C14" s="148" t="inlineStr">
        <is>
          <t>Franking account closing balance</t>
        </is>
      </c>
      <c r="D14" s="134">
        <f>'T30 Franking Account'!F26</f>
        <v/>
      </c>
      <c r="E14" s="132" t="inlineStr">
        <is>
          <t>T30 Franking Account</t>
        </is>
      </c>
      <c r="F14" s="244" t="n"/>
    </row>
    <row r="15">
      <c r="A15" s="39" t="inlineStr">
        <is>
          <t>13</t>
        </is>
      </c>
      <c r="B15" s="39" t="inlineStr">
        <is>
          <t>U</t>
        </is>
      </c>
      <c r="C15" s="148" t="inlineStr">
        <is>
          <t>Tax losses carried forward</t>
        </is>
      </c>
      <c r="D15" s="134">
        <f>'L01 Losses'!F12</f>
        <v/>
      </c>
      <c r="E15" s="132" t="inlineStr">
        <is>
          <t>L01 Losses</t>
        </is>
      </c>
      <c r="F15" s="244" t="n"/>
    </row>
    <row r="16">
      <c r="A16" s="39" t="inlineStr">
        <is>
          <t>13</t>
        </is>
      </c>
      <c r="B16" s="39" t="inlineStr">
        <is>
          <t>V</t>
        </is>
      </c>
      <c r="C16" s="148" t="inlineStr">
        <is>
          <t>Net capital losses carried forward</t>
        </is>
      </c>
      <c r="D16" s="134">
        <f>'L01 Losses'!E23</f>
        <v/>
      </c>
      <c r="E16" s="132" t="inlineStr">
        <is>
          <t>L01 Losses</t>
        </is>
      </c>
      <c r="F16" s="244" t="n"/>
    </row>
    <row r="17">
      <c r="A17" s="39" t="inlineStr">
        <is>
          <t>calc</t>
        </is>
      </c>
      <c r="B17" s="39" t="inlineStr">
        <is>
          <t>A</t>
        </is>
      </c>
      <c r="C17" s="148" t="inlineStr">
        <is>
          <t>Taxable or net income</t>
        </is>
      </c>
      <c r="D17" s="134">
        <f>'T10 Tax Calc'!B17</f>
        <v/>
      </c>
      <c r="E17" s="132" t="inlineStr">
        <is>
          <t>T10 Tax Calc</t>
        </is>
      </c>
      <c r="F17" s="244" t="n"/>
    </row>
    <row r="18">
      <c r="A18" s="39" t="inlineStr">
        <is>
          <t>calc</t>
        </is>
      </c>
      <c r="B18" s="39" t="inlineStr">
        <is>
          <t>T1B</t>
        </is>
      </c>
      <c r="C18" s="148" t="inlineStr">
        <is>
          <t>Gross tax</t>
        </is>
      </c>
      <c r="D18" s="134">
        <f>'T10 Tax Calc'!B22</f>
        <v/>
      </c>
      <c r="E18" s="132" t="inlineStr">
        <is>
          <t>T10 Tax Calc</t>
        </is>
      </c>
      <c r="F18" s="244" t="n"/>
    </row>
    <row r="19">
      <c r="A19" s="39" t="inlineStr">
        <is>
          <t>calc</t>
        </is>
      </c>
      <c r="B19" s="39" t="inlineStr">
        <is>
          <t>C</t>
        </is>
      </c>
      <c r="C19" s="148" t="inlineStr">
        <is>
          <t>Non-refundable non-carry-forward offsets (franking)</t>
        </is>
      </c>
      <c r="D19" s="134">
        <f>-'T10 Tax Calc'!B23</f>
        <v/>
      </c>
      <c r="E19" s="132" t="inlineStr">
        <is>
          <t>T10 Tax Calc</t>
        </is>
      </c>
      <c r="F19" s="244" t="n"/>
    </row>
    <row r="20">
      <c r="A20" s="39" t="inlineStr">
        <is>
          <t>calc</t>
        </is>
      </c>
      <c r="B20" s="39" t="inlineStr">
        <is>
          <t>H4</t>
        </is>
      </c>
      <c r="C20" s="148" t="inlineStr">
        <is>
          <t>Tax withheld from interest/investments</t>
        </is>
      </c>
      <c r="D20" s="134">
        <f>-'T10 Tax Calc'!B27</f>
        <v/>
      </c>
      <c r="E20" s="132" t="inlineStr">
        <is>
          <t>T10 Tax Calc</t>
        </is>
      </c>
      <c r="F20" s="244" t="n"/>
    </row>
    <row r="21">
      <c r="A21" s="39" t="inlineStr">
        <is>
          <t>calc</t>
        </is>
      </c>
      <c r="B21" s="39" t="inlineStr">
        <is>
          <t>K</t>
        </is>
      </c>
      <c r="C21" s="148" t="inlineStr">
        <is>
          <t>PAYG instalments raised</t>
        </is>
      </c>
      <c r="D21" s="134">
        <f>-'T10 Tax Calc'!B28</f>
        <v/>
      </c>
      <c r="E21" s="132" t="inlineStr">
        <is>
          <t>T10 Tax Calc / T50</t>
        </is>
      </c>
      <c r="F21" s="244" t="n"/>
    </row>
    <row r="22">
      <c r="A22" s="39" t="inlineStr">
        <is>
          <t>calc</t>
        </is>
      </c>
      <c r="B22" s="39" t="inlineStr">
        <is>
          <t>S</t>
        </is>
      </c>
      <c r="C22" s="148" t="inlineStr">
        <is>
          <t>Amount due or refundable</t>
        </is>
      </c>
      <c r="D22" s="134">
        <f>'T10 Tax Calc'!B29</f>
        <v/>
      </c>
      <c r="E22" s="132" t="inlineStr">
        <is>
          <t>T10 Tax Calc</t>
        </is>
      </c>
      <c r="F22" s="244" t="n"/>
    </row>
    <row r="23">
      <c r="A23" s="39" t="n">
        <v>6</v>
      </c>
      <c r="B23" s="39" t="inlineStr">
        <is>
          <t>C</t>
        </is>
      </c>
      <c r="C23" s="148" t="inlineStr">
        <is>
          <t>Gross sales / trading income</t>
        </is>
      </c>
      <c r="D23" s="134">
        <f>-SUMIF('T01 Trial Balance'!C6:C155,"Revenue",'T01 Trial Balance'!O6:O155)-(D5+D6+D7)</f>
        <v/>
      </c>
      <c r="E23" s="244" t="n"/>
      <c r="F23" s="244" t="n"/>
    </row>
    <row r="24" ht="40.75" customHeight="1">
      <c r="A24" s="114" t="inlineStr">
        <is>
          <t>Not bridged (rare here): items 6 business labels beyond investments, 9–12 capital allowance detail, 14 PSI, 15–30 special-type items, calc stmt D/E/F offsets. If the documents raise one, add the schedule and a review point — never silently skip.</t>
        </is>
      </c>
    </row>
  </sheetData>
  <mergeCells count="3">
    <mergeCell ref="A24:F24"/>
    <mergeCell ref="A1:F1"/>
    <mergeCell ref="A2:D2"/>
  </mergeCells>
  <pageMargins left="0.75" right="0.75" top="1" bottom="1" header="0.5" footer="0.5"/>
  <pageSetup orientation="landscape" fitToHeight="0" fitToWidth="1"/>
</worksheet>
</file>

<file path=xl/worksheets/sheet23.xml><?xml version="1.0" encoding="utf-8"?>
<worksheet xmlns="http://schemas.openxmlformats.org/spreadsheetml/2006/main">
  <sheetPr>
    <tabColor rgb="009AA3B2"/>
    <outlinePr summaryBelow="1" summaryRight="1"/>
    <pageSetUpPr fitToPage="1"/>
  </sheetPr>
  <dimension ref="A1:D42"/>
  <sheetViews>
    <sheetView showGridLines="0" workbookViewId="0">
      <selection activeCell="A1" sqref="A1"/>
    </sheetView>
  </sheetViews>
  <sheetFormatPr baseColWidth="8" defaultRowHeight="15"/>
  <cols>
    <col width="51" customWidth="1" min="1" max="1"/>
    <col width="18" customWidth="1" min="2" max="2"/>
    <col width="17" customWidth="1" min="3" max="3"/>
    <col width="18" customWidth="1" min="4" max="4"/>
  </cols>
  <sheetData>
    <row r="1" ht="36" customHeight="1">
      <c r="A1" s="234">
        <f>"RT  ·  Company constants — FY "&amp;'00 Index'!$C$4&amp;" (roll forward each year; the ONLY year-specific sheet)"</f>
        <v/>
      </c>
    </row>
    <row r="2">
      <c r="A2" s="244" t="n"/>
      <c r="B2" s="244" t="n"/>
      <c r="C2" s="244" t="n"/>
      <c r="D2" s="244" t="n"/>
    </row>
    <row r="3">
      <c r="A3" s="161" t="inlineStr">
        <is>
          <t>Company tax rate — base rate entity</t>
        </is>
      </c>
      <c r="B3" s="177" t="n">
        <v>0.25</v>
      </c>
      <c r="C3" s="244" t="n"/>
      <c r="D3" s="244" t="n"/>
    </row>
    <row r="4">
      <c r="A4" s="161" t="inlineStr">
        <is>
          <t>Company tax rate — standard</t>
        </is>
      </c>
      <c r="B4" s="177" t="n">
        <v>0.3</v>
      </c>
      <c r="C4" s="244" t="n"/>
      <c r="D4" s="244" t="n"/>
    </row>
    <row r="5">
      <c r="A5" s="161" t="inlineStr">
        <is>
          <t>BRE aggregated turnover threshold</t>
        </is>
      </c>
      <c r="B5" s="178" t="n">
        <v>50000000</v>
      </c>
      <c r="C5" s="244" t="n"/>
      <c r="D5" s="244" t="n"/>
    </row>
    <row r="6">
      <c r="A6" s="161" t="inlineStr">
        <is>
          <t>BRE passive income ceiling (of assessable income)</t>
        </is>
      </c>
      <c r="B6" s="177" t="n">
        <v>0.8</v>
      </c>
      <c r="C6" s="244" t="n"/>
      <c r="D6" s="244" t="n"/>
    </row>
    <row r="7">
      <c r="A7" s="161">
        <f>"Div 7A benchmark interest rate (FY "&amp;'00 Index'!$C$4&amp;")"</f>
        <v/>
      </c>
      <c r="B7" s="264">
        <f>INDEX($C$32:$C$42,MATCH('00 Index'!$C$4,$A$32:$A$42,0))</f>
        <v/>
      </c>
      <c r="C7" s="244" t="n"/>
      <c r="D7" s="244" t="n"/>
    </row>
    <row r="8">
      <c r="A8" s="161" t="inlineStr">
        <is>
          <t>GST rate</t>
        </is>
      </c>
      <c r="B8" s="177" t="n">
        <v>0.1</v>
      </c>
      <c r="C8" s="244" t="n"/>
      <c r="D8" s="244" t="n"/>
    </row>
    <row r="9">
      <c r="A9" s="161" t="inlineStr">
        <is>
          <t>CGT discount — companies</t>
        </is>
      </c>
      <c r="B9" s="177" t="n">
        <v>0</v>
      </c>
      <c r="C9" s="244" t="n"/>
      <c r="D9" s="244" t="n"/>
    </row>
    <row r="10">
      <c r="A10" s="244" t="n"/>
      <c r="B10" s="244" t="n"/>
      <c r="C10" s="244" t="n"/>
      <c r="D10" s="244" t="n"/>
    </row>
    <row r="11">
      <c r="A11" s="175" t="inlineStr">
        <is>
          <t>Source: ATO — Company tax return 2025 instructions; Div 7A benchmark rate TD; s23AA/23AB Rates Act.</t>
        </is>
      </c>
      <c r="B11" s="244" t="n"/>
      <c r="C11" s="244" t="n"/>
      <c r="D11" s="244" t="n"/>
    </row>
    <row r="12">
      <c r="A12" s="244" t="n"/>
      <c r="B12" s="244" t="n"/>
      <c r="C12" s="244" t="n"/>
      <c r="D12" s="244" t="n"/>
    </row>
    <row r="13" ht="18" customHeight="1">
      <c r="A13" s="235" t="inlineStr">
        <is>
          <t>Deduction rates</t>
        </is>
      </c>
    </row>
    <row r="14">
      <c r="A14" s="6" t="inlineStr">
        <is>
          <t>Instant asset write-off cap</t>
        </is>
      </c>
      <c r="B14" s="241">
        <f>INDEX($B$32:$B$42,MATCH('00 Index'!$C$4,$A$32:$A$42,0))</f>
        <v/>
      </c>
      <c r="C14" s="6" t="n"/>
      <c r="D14" s="6" t="n"/>
    </row>
    <row r="15">
      <c r="A15" s="175" t="inlineStr">
        <is>
          <t>Source: ATO — read from the by-year block below on the case's financial year (00 Index C4). Reference this cell in the T10 depreciation working; never type the cap in.</t>
        </is>
      </c>
      <c r="B15" s="6" t="n"/>
      <c r="C15" s="6" t="n"/>
      <c r="D15" s="6" t="n"/>
    </row>
    <row r="16">
      <c r="A16" s="244" t="n"/>
      <c r="B16" s="244" t="n"/>
      <c r="C16" s="244" t="n"/>
      <c r="D16" s="244" t="n"/>
    </row>
    <row r="17">
      <c r="A17" s="244" t="n"/>
      <c r="B17" s="244" t="n"/>
      <c r="C17" s="244" t="n"/>
      <c r="D17" s="244" t="n"/>
    </row>
    <row r="18">
      <c r="A18" s="244" t="n"/>
      <c r="B18" s="244" t="n"/>
      <c r="C18" s="244" t="n"/>
      <c r="D18" s="244" t="n"/>
    </row>
    <row r="19">
      <c r="A19" s="244" t="n"/>
      <c r="B19" s="244" t="n"/>
      <c r="C19" s="244" t="n"/>
      <c r="D19" s="244" t="n"/>
    </row>
    <row r="20">
      <c r="A20" s="244" t="n"/>
      <c r="B20" s="244" t="n"/>
      <c r="C20" s="244" t="n"/>
      <c r="D20" s="244" t="n"/>
    </row>
    <row r="21">
      <c r="A21" s="244" t="n"/>
      <c r="B21" s="244" t="n"/>
      <c r="C21" s="244" t="n"/>
      <c r="D21" s="244" t="n"/>
    </row>
    <row r="22">
      <c r="A22" s="244" t="n"/>
      <c r="B22" s="244" t="n"/>
      <c r="C22" s="244" t="n"/>
      <c r="D22" s="244" t="n"/>
    </row>
    <row r="23">
      <c r="A23" s="244" t="n"/>
      <c r="B23" s="244" t="n"/>
      <c r="C23" s="244" t="n"/>
      <c r="D23" s="244" t="n"/>
    </row>
    <row r="24">
      <c r="A24" s="244" t="n"/>
      <c r="B24" s="244" t="n"/>
      <c r="C24" s="244" t="n"/>
      <c r="D24" s="244" t="n"/>
    </row>
    <row r="25">
      <c r="A25" s="244" t="n"/>
      <c r="B25" s="244" t="n"/>
      <c r="C25" s="244" t="n"/>
      <c r="D25" s="244" t="n"/>
    </row>
    <row r="26">
      <c r="A26" s="244" t="n"/>
      <c r="B26" s="244" t="n"/>
      <c r="C26" s="244" t="n"/>
      <c r="D26" s="244" t="n"/>
    </row>
    <row r="27">
      <c r="A27" s="244" t="n"/>
      <c r="B27" s="244" t="n"/>
      <c r="C27" s="244" t="n"/>
      <c r="D27" s="244" t="n"/>
    </row>
    <row r="28">
      <c r="A28" s="244" t="n"/>
      <c r="B28" s="244" t="n"/>
      <c r="C28" s="244" t="n"/>
      <c r="D28" s="244" t="n"/>
    </row>
    <row r="29">
      <c r="A29" s="114" t="inlineStr">
        <is>
          <t>RATES BY YEAR  —  the block below is read by the cells above, keyed on the financial year at 00 Index C4. Change the year there and every figure on this sheet follows. An unlisted year gives #N/A on purpose: a nearest-year guess is a silent wrong answer in a return.</t>
        </is>
      </c>
      <c r="B29" s="244" t="n"/>
      <c r="C29" s="244" t="n"/>
      <c r="D29" s="244" t="n"/>
    </row>
    <row r="30">
      <c r="A30" s="244" t="n"/>
      <c r="B30" s="244" t="n"/>
      <c r="C30" s="244" t="n"/>
      <c r="D30" s="244" t="n"/>
    </row>
    <row r="31" ht="36" customHeight="1">
      <c r="A31" s="201" t="inlineStr">
        <is>
          <t>FY</t>
        </is>
      </c>
      <c r="B31" s="201" t="inlineStr">
        <is>
          <t>Instant asset write-off</t>
        </is>
      </c>
      <c r="C31" s="201" t="inlineStr">
        <is>
          <t>Div 7A benchmark</t>
        </is>
      </c>
      <c r="D31" s="201" t="inlineStr">
        <is>
          <t>Not confirmed for this year</t>
        </is>
      </c>
    </row>
    <row r="32">
      <c r="A32" s="6" t="inlineStr">
        <is>
          <t>2026-27</t>
        </is>
      </c>
      <c r="B32" s="6" t="n">
        <v>20000</v>
      </c>
      <c r="C32" s="6" t="n">
        <v>0.0877</v>
      </c>
      <c r="D32" s="6" t="inlineStr">
        <is>
          <t>iawo: $20,000 was announced in the 2026-27 Budget (12 May 2026) as a permanent threshold from 1 Jul 2026, but is NOT YET LAW — the legislated default is $1,000; medicare: carried from FY2025-26 — the low-income thresholds are announced with the following year's Budget; mls: carried from FY2025-26 — the surcharge tiers are indexed and announced with the following year's Budget; phiRebate: carried from FY2025-26 — the 1 April 2026 rebate adjustment factor that would move these percentages is not gazetted yet, so the set above is last year's; wfhRate: carried from FY2025-26 (70c) — the ATO has published no FY2026-27 fixed rate under PCG 2023/1</t>
        </is>
      </c>
    </row>
    <row r="33">
      <c r="A33" s="6" t="inlineStr">
        <is>
          <t>2025-26</t>
        </is>
      </c>
      <c r="B33" s="6" t="n">
        <v>20000</v>
      </c>
      <c r="C33" s="6" t="n">
        <v>0.0837</v>
      </c>
      <c r="D33" s="6" t="n"/>
    </row>
    <row r="34">
      <c r="A34" s="6" t="inlineStr">
        <is>
          <t>2024-25</t>
        </is>
      </c>
      <c r="B34" s="6" t="n">
        <v>20000</v>
      </c>
      <c r="C34" s="6" t="n">
        <v>0.0877</v>
      </c>
      <c r="D34" s="6" t="n"/>
    </row>
    <row r="35">
      <c r="A35" s="6" t="inlineStr">
        <is>
          <t>2023-24</t>
        </is>
      </c>
      <c r="B35" s="6" t="n">
        <v>20000</v>
      </c>
      <c r="C35" s="6" t="n">
        <v>0.0827</v>
      </c>
      <c r="D35" s="6" t="inlineStr">
        <is>
          <t>phiRebate: carried: the percentages are the reviewed FY2024-25/FY2025-26 set. The rebate adjustment factor has been 1.000 every 1 April since 2021, so the same set covers this year structurally — but no in-repo source states them FOR this year, and nobody has checked them against it</t>
        </is>
      </c>
    </row>
    <row r="36">
      <c r="A36" s="6" t="inlineStr">
        <is>
          <t>2022-23</t>
        </is>
      </c>
      <c r="B36" s="6" t="inlineStr">
        <is>
          <t>Full expensing — no cap</t>
        </is>
      </c>
      <c r="C36" s="6" t="n">
        <v>0.0477</v>
      </c>
      <c r="D36" s="6" t="inlineStr">
        <is>
          <t>phiRebate: carried: the percentages are the reviewed FY2024-25/FY2025-26 set. The rebate adjustment factor has been 1.000 every 1 April since 2021, so the same set covers this year structurally — but no in-repo source states them FOR this year, and nobody has checked them against it</t>
        </is>
      </c>
    </row>
    <row r="37">
      <c r="A37" s="6" t="inlineStr">
        <is>
          <t>2021-22</t>
        </is>
      </c>
      <c r="B37" s="6" t="inlineStr">
        <is>
          <t>Full expensing — no cap</t>
        </is>
      </c>
      <c r="C37" s="6" t="n">
        <v>0.0452</v>
      </c>
      <c r="D37" s="6" t="inlineStr">
        <is>
          <t>phiRebate: carried: the percentages are the reviewed FY2024-25/FY2025-26 set. The rebate adjustment factor has been 1.000 every 1 April since 2021, so the same set covers this year structurally — but no in-repo source states them FOR this year, and nobody has checked them against it</t>
        </is>
      </c>
    </row>
    <row r="38">
      <c r="A38" s="6" t="inlineStr">
        <is>
          <t>2020-21</t>
        </is>
      </c>
      <c r="B38" s="6" t="inlineStr">
        <is>
          <t>Full expensing — no cap</t>
        </is>
      </c>
      <c r="C38" s="6" t="n">
        <v>0.0452</v>
      </c>
      <c r="D38" s="6" t="n"/>
    </row>
    <row r="39">
      <c r="A39" s="6" t="inlineStr">
        <is>
          <t>2019-20</t>
        </is>
      </c>
      <c r="B39" s="6" t="n">
        <v>150000</v>
      </c>
      <c r="C39" s="6" t="n">
        <v>0.0537</v>
      </c>
      <c r="D39" s="6" t="n"/>
    </row>
    <row r="40">
      <c r="A40" s="6" t="inlineStr">
        <is>
          <t>2018-19</t>
        </is>
      </c>
      <c r="B40" s="6" t="n">
        <v>30000</v>
      </c>
      <c r="C40" s="6" t="n">
        <v>0.052</v>
      </c>
      <c r="D40" s="6" t="n"/>
    </row>
    <row r="41">
      <c r="A41" s="6" t="inlineStr">
        <is>
          <t>2017-18</t>
        </is>
      </c>
      <c r="B41" s="6" t="n">
        <v>20000</v>
      </c>
      <c r="C41" s="6" t="n">
        <v>0.053</v>
      </c>
      <c r="D41" s="6" t="n"/>
    </row>
    <row r="42">
      <c r="A42" s="6" t="inlineStr">
        <is>
          <t>2016-17</t>
        </is>
      </c>
      <c r="B42" s="6" t="n">
        <v>20000</v>
      </c>
      <c r="C42" s="6" t="n">
        <v>0.054</v>
      </c>
      <c r="D42" s="6" t="n"/>
    </row>
  </sheetData>
  <mergeCells count="2">
    <mergeCell ref="A1:D1"/>
    <mergeCell ref="A13:D13"/>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2026-07-28T10:03:55Z</dcterms:created>
  <dcterms:modified xsi:type="dcterms:W3CDTF">2026-09-20T23:19:39Z</dcterms:modified>
</cp:coreProperties>
</file>